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200" windowHeight="7125" tabRatio="815" firstSheet="1" activeTab="4"/>
  </bookViews>
  <sheets>
    <sheet name="01-一般收入" sheetId="1" r:id="rId1"/>
    <sheet name="02-一般支出" sheetId="2" r:id="rId2"/>
    <sheet name="03-一般平衡" sheetId="3" r:id="rId3"/>
    <sheet name="04-一般收入 (本级)" sheetId="16" r:id="rId4"/>
    <sheet name="05-一般支出（本级）" sheetId="19" r:id="rId5"/>
    <sheet name="06-一般平衡 (本级)" sheetId="18" r:id="rId6"/>
    <sheet name="07-一般政府经济分类" sheetId="5" r:id="rId7"/>
    <sheet name="08-一般政府经济分类基本支出 " sheetId="20" r:id="rId8"/>
    <sheet name="09-一般中省对下补助" sheetId="4" r:id="rId9"/>
    <sheet name="10-对下补助分项目" sheetId="21" r:id="rId10"/>
    <sheet name="11-对下补助分地区" sheetId="22" r:id="rId11"/>
    <sheet name="12-基本建设支出" sheetId="23" r:id="rId12"/>
    <sheet name="13-重大项目投资" sheetId="24" r:id="rId13"/>
    <sheet name="14-基金收入" sheetId="6" r:id="rId14"/>
    <sheet name="15-基金支出" sheetId="7" r:id="rId15"/>
    <sheet name="16-基金平衡" sheetId="8" r:id="rId16"/>
    <sheet name="17-基金收入 (本级)" sheetId="25" r:id="rId17"/>
    <sheet name="18-基金支出 (本级)" sheetId="26" r:id="rId18"/>
    <sheet name="19-基金平衡 (本级)" sheetId="27" r:id="rId19"/>
    <sheet name="20-基金中省对下补助" sheetId="9" r:id="rId20"/>
    <sheet name="21-国资收入" sheetId="10" r:id="rId21"/>
    <sheet name="22-国资支出" sheetId="11" r:id="rId22"/>
    <sheet name="23-国资平衡" sheetId="12" r:id="rId23"/>
    <sheet name="24-国资收入 (本级)" sheetId="28" r:id="rId24"/>
    <sheet name="25-国资支出 (本级)" sheetId="29" r:id="rId25"/>
    <sheet name="26-国资平衡 (本级)" sheetId="30" r:id="rId26"/>
    <sheet name="27-国资对下转移支付" sheetId="31" r:id="rId27"/>
    <sheet name="28-社保基金收入" sheetId="13" r:id="rId28"/>
    <sheet name="29-社保基金支出" sheetId="14" r:id="rId29"/>
    <sheet name="30-社保基金平衡表" sheetId="15" r:id="rId30"/>
    <sheet name="31-社保基金收入 (本级)" sheetId="32" r:id="rId31"/>
    <sheet name="32-社保基金支出 (本级)" sheetId="33" r:id="rId32"/>
    <sheet name="33-社保基金平衡表 (本级)" sheetId="34" r:id="rId33"/>
    <sheet name="34-政府债务限额及余额表" sheetId="35" r:id="rId34"/>
    <sheet name="35-一般债务余额" sheetId="36" r:id="rId35"/>
    <sheet name="36-专项债务余额" sheetId="37" r:id="rId36"/>
    <sheet name="37-地方政府债券发行及还本付息情况表" sheetId="38" r:id="rId37"/>
    <sheet name="38-地方政府专项债务表" sheetId="39" r:id="rId38"/>
    <sheet name="39-新增债券项目实施情况表" sheetId="40" r:id="rId39"/>
    <sheet name="40-地方债务限额提前下达" sheetId="41" r:id="rId40"/>
    <sheet name="41-提前下达新增债券安排情况" sheetId="42" r:id="rId41"/>
  </sheets>
  <calcPr calcId="125725" iterate="1"/>
</workbook>
</file>

<file path=xl/calcChain.xml><?xml version="1.0" encoding="utf-8"?>
<calcChain xmlns="http://schemas.openxmlformats.org/spreadsheetml/2006/main">
  <c r="B790" i="19"/>
  <c r="D8" i="41"/>
  <c r="C8"/>
  <c r="E5"/>
  <c r="D5"/>
  <c r="C5"/>
  <c r="D19" i="40"/>
  <c r="D18"/>
  <c r="D17"/>
  <c r="D16"/>
  <c r="D15"/>
  <c r="D14"/>
  <c r="D13"/>
  <c r="D12"/>
  <c r="D11"/>
  <c r="D10"/>
  <c r="D9"/>
  <c r="D8"/>
  <c r="D7"/>
  <c r="D6"/>
  <c r="B7" i="39"/>
  <c r="D23" i="38"/>
  <c r="C23"/>
  <c r="D21"/>
  <c r="C21"/>
  <c r="D20"/>
  <c r="C20"/>
  <c r="D16"/>
  <c r="C16"/>
  <c r="D13"/>
  <c r="C13"/>
  <c r="D10"/>
  <c r="C10"/>
  <c r="D5"/>
  <c r="C5"/>
  <c r="C12" i="37"/>
  <c r="B12"/>
  <c r="C14" i="36"/>
  <c r="B14"/>
  <c r="E10" i="35"/>
  <c r="B10"/>
  <c r="E27" i="33"/>
  <c r="E26"/>
  <c r="E25"/>
  <c r="E24"/>
  <c r="E23"/>
  <c r="E22"/>
  <c r="E21"/>
  <c r="E20"/>
  <c r="E19"/>
  <c r="E18"/>
  <c r="E17"/>
  <c r="E16"/>
  <c r="E15"/>
  <c r="E14"/>
  <c r="E13"/>
  <c r="E12"/>
  <c r="E11"/>
  <c r="E10"/>
  <c r="E9"/>
  <c r="E8"/>
  <c r="E7"/>
  <c r="E6"/>
  <c r="E5"/>
  <c r="F29" i="32"/>
  <c r="F28"/>
  <c r="F27"/>
  <c r="F26"/>
  <c r="F25"/>
  <c r="F24"/>
  <c r="F23"/>
  <c r="F22"/>
  <c r="F21"/>
  <c r="F20"/>
  <c r="F19"/>
  <c r="F18"/>
  <c r="F17"/>
  <c r="F16"/>
  <c r="F15"/>
  <c r="F14"/>
  <c r="F13"/>
  <c r="F12"/>
  <c r="F11"/>
  <c r="F10"/>
  <c r="F9"/>
  <c r="F8"/>
  <c r="F7"/>
  <c r="F6"/>
  <c r="F5"/>
  <c r="E27" i="14"/>
  <c r="E26"/>
  <c r="E25"/>
  <c r="E24"/>
  <c r="E23"/>
  <c r="E22"/>
  <c r="E21"/>
  <c r="E20"/>
  <c r="E19"/>
  <c r="E18"/>
  <c r="E17"/>
  <c r="E16"/>
  <c r="E15"/>
  <c r="E14"/>
  <c r="E13"/>
  <c r="E12"/>
  <c r="E11"/>
  <c r="E10"/>
  <c r="E9"/>
  <c r="E8"/>
  <c r="E7"/>
  <c r="E6"/>
  <c r="E5"/>
  <c r="F29" i="13"/>
  <c r="F28"/>
  <c r="F27"/>
  <c r="F26"/>
  <c r="F25"/>
  <c r="F24"/>
  <c r="F23"/>
  <c r="F22"/>
  <c r="F21"/>
  <c r="F20"/>
  <c r="F19"/>
  <c r="F18"/>
  <c r="F17"/>
  <c r="F16"/>
  <c r="F15"/>
  <c r="F14"/>
  <c r="F13"/>
  <c r="F12"/>
  <c r="F11"/>
  <c r="F10"/>
  <c r="F9"/>
  <c r="F8"/>
  <c r="F7"/>
  <c r="F6"/>
  <c r="F5"/>
  <c r="E18" i="31"/>
  <c r="C18"/>
  <c r="E16"/>
  <c r="C16"/>
  <c r="E15"/>
  <c r="C15"/>
  <c r="E14"/>
  <c r="E13"/>
  <c r="E12"/>
  <c r="E11"/>
  <c r="E10"/>
  <c r="C10"/>
  <c r="E9"/>
  <c r="E8"/>
  <c r="E7"/>
  <c r="E6"/>
  <c r="C6"/>
  <c r="E5"/>
  <c r="C5"/>
  <c r="D14" i="30"/>
  <c r="B14"/>
  <c r="D5"/>
  <c r="B5"/>
  <c r="E37" i="29"/>
  <c r="D37"/>
  <c r="C37"/>
  <c r="E35"/>
  <c r="E34"/>
  <c r="D34"/>
  <c r="C34"/>
  <c r="E33"/>
  <c r="E32"/>
  <c r="E31"/>
  <c r="E30"/>
  <c r="D30"/>
  <c r="C30"/>
  <c r="E29"/>
  <c r="E28"/>
  <c r="D28"/>
  <c r="C28"/>
  <c r="E27"/>
  <c r="E26"/>
  <c r="E25"/>
  <c r="E24"/>
  <c r="E23"/>
  <c r="E22"/>
  <c r="E21"/>
  <c r="E20"/>
  <c r="E19"/>
  <c r="D19"/>
  <c r="C19"/>
  <c r="E18"/>
  <c r="E17"/>
  <c r="E16"/>
  <c r="E15"/>
  <c r="E14"/>
  <c r="E13"/>
  <c r="E12"/>
  <c r="E11"/>
  <c r="E10"/>
  <c r="E9"/>
  <c r="D9"/>
  <c r="C9"/>
  <c r="E8"/>
  <c r="D8"/>
  <c r="C8"/>
  <c r="E7"/>
  <c r="E6"/>
  <c r="E5"/>
  <c r="D5"/>
  <c r="C5"/>
  <c r="E55" i="28"/>
  <c r="D55"/>
  <c r="C55"/>
  <c r="E53"/>
  <c r="E52"/>
  <c r="D52"/>
  <c r="C52"/>
  <c r="E51"/>
  <c r="E50"/>
  <c r="E49"/>
  <c r="E48"/>
  <c r="D48"/>
  <c r="C48"/>
  <c r="E47"/>
  <c r="E46"/>
  <c r="E45"/>
  <c r="E44"/>
  <c r="E43"/>
  <c r="E42"/>
  <c r="D42"/>
  <c r="C42"/>
  <c r="E41"/>
  <c r="E40"/>
  <c r="E39"/>
  <c r="E38"/>
  <c r="E37"/>
  <c r="D37"/>
  <c r="C37"/>
  <c r="E36"/>
  <c r="E35"/>
  <c r="E34"/>
  <c r="E33"/>
  <c r="E32"/>
  <c r="E31"/>
  <c r="E30"/>
  <c r="E29"/>
  <c r="E28"/>
  <c r="E27"/>
  <c r="E26"/>
  <c r="E25"/>
  <c r="E24"/>
  <c r="E23"/>
  <c r="E22"/>
  <c r="E21"/>
  <c r="E20"/>
  <c r="E19"/>
  <c r="E18"/>
  <c r="E17"/>
  <c r="E16"/>
  <c r="E15"/>
  <c r="E14"/>
  <c r="E13"/>
  <c r="E12"/>
  <c r="E11"/>
  <c r="E10"/>
  <c r="E9"/>
  <c r="E8"/>
  <c r="E7"/>
  <c r="E6"/>
  <c r="E5"/>
  <c r="D5"/>
  <c r="C5"/>
  <c r="D14" i="12"/>
  <c r="B14"/>
  <c r="D5"/>
  <c r="B5"/>
  <c r="E37" i="11"/>
  <c r="D37"/>
  <c r="C37"/>
  <c r="E35"/>
  <c r="E34"/>
  <c r="D34"/>
  <c r="C34"/>
  <c r="E33"/>
  <c r="E32"/>
  <c r="E31"/>
  <c r="E30"/>
  <c r="D30"/>
  <c r="C30"/>
  <c r="E29"/>
  <c r="E28"/>
  <c r="D28"/>
  <c r="C28"/>
  <c r="E27"/>
  <c r="E26"/>
  <c r="E25"/>
  <c r="E24"/>
  <c r="E23"/>
  <c r="E22"/>
  <c r="E21"/>
  <c r="E20"/>
  <c r="E19"/>
  <c r="D19"/>
  <c r="C19"/>
  <c r="E18"/>
  <c r="E17"/>
  <c r="E16"/>
  <c r="E15"/>
  <c r="E14"/>
  <c r="E13"/>
  <c r="E12"/>
  <c r="E11"/>
  <c r="E10"/>
  <c r="E9"/>
  <c r="D9"/>
  <c r="C9"/>
  <c r="E8"/>
  <c r="D8"/>
  <c r="C8"/>
  <c r="E7"/>
  <c r="E6"/>
  <c r="E5"/>
  <c r="D5"/>
  <c r="C5"/>
  <c r="E55" i="10"/>
  <c r="D55"/>
  <c r="C55"/>
  <c r="E53"/>
  <c r="E52"/>
  <c r="D52"/>
  <c r="C52"/>
  <c r="E51"/>
  <c r="E50"/>
  <c r="E49"/>
  <c r="E48"/>
  <c r="D48"/>
  <c r="C48"/>
  <c r="E47"/>
  <c r="E46"/>
  <c r="E45"/>
  <c r="E44"/>
  <c r="E43"/>
  <c r="E42"/>
  <c r="D42"/>
  <c r="C42"/>
  <c r="E41"/>
  <c r="E40"/>
  <c r="E39"/>
  <c r="E38"/>
  <c r="E37"/>
  <c r="C37"/>
  <c r="E36"/>
  <c r="E35"/>
  <c r="E34"/>
  <c r="E33"/>
  <c r="E32"/>
  <c r="E31"/>
  <c r="E30"/>
  <c r="E29"/>
  <c r="E28"/>
  <c r="E27"/>
  <c r="E26"/>
  <c r="E25"/>
  <c r="E24"/>
  <c r="E23"/>
  <c r="E22"/>
  <c r="E21"/>
  <c r="E20"/>
  <c r="E19"/>
  <c r="E18"/>
  <c r="E17"/>
  <c r="E16"/>
  <c r="E15"/>
  <c r="E14"/>
  <c r="E13"/>
  <c r="E12"/>
  <c r="E11"/>
  <c r="E10"/>
  <c r="E9"/>
  <c r="E8"/>
  <c r="E7"/>
  <c r="E6"/>
  <c r="E5"/>
  <c r="D5"/>
  <c r="C5"/>
  <c r="D13" i="27"/>
  <c r="B13"/>
  <c r="B10"/>
  <c r="D9"/>
  <c r="D6"/>
  <c r="B6"/>
  <c r="C37" i="26"/>
  <c r="C36" i="25"/>
  <c r="C5"/>
  <c r="D13" i="8"/>
  <c r="B13"/>
  <c r="B10"/>
  <c r="D9"/>
  <c r="D6"/>
  <c r="B6"/>
  <c r="C37" i="7"/>
  <c r="C36" i="6"/>
  <c r="C5"/>
  <c r="D25" i="23"/>
  <c r="C25"/>
  <c r="B25"/>
  <c r="D23"/>
  <c r="D22"/>
  <c r="D21"/>
  <c r="D20"/>
  <c r="D19"/>
  <c r="D18"/>
  <c r="D17"/>
  <c r="D16"/>
  <c r="D15"/>
  <c r="D14"/>
  <c r="D13"/>
  <c r="D12"/>
  <c r="D11"/>
  <c r="D10"/>
  <c r="D9"/>
  <c r="D8"/>
  <c r="D7"/>
  <c r="D6"/>
  <c r="D5"/>
  <c r="C54" i="4"/>
  <c r="C6"/>
  <c r="C5"/>
  <c r="C70" i="20"/>
  <c r="C64"/>
  <c r="C59"/>
  <c r="C56"/>
  <c r="C50"/>
  <c r="C47"/>
  <c r="C43"/>
  <c r="C40"/>
  <c r="C36"/>
  <c r="C29"/>
  <c r="C21"/>
  <c r="C10"/>
  <c r="C5"/>
  <c r="C70" i="5"/>
  <c r="C64"/>
  <c r="C59"/>
  <c r="C56"/>
  <c r="C50"/>
  <c r="C47"/>
  <c r="C43"/>
  <c r="C40"/>
  <c r="C36"/>
  <c r="C29"/>
  <c r="C21"/>
  <c r="C10"/>
  <c r="C5"/>
  <c r="D25" i="18"/>
  <c r="B25"/>
  <c r="B7"/>
  <c r="B1187" i="19"/>
  <c r="B1123"/>
  <c r="B1079"/>
  <c r="B1039"/>
  <c r="B1019"/>
  <c r="B897"/>
  <c r="B771"/>
  <c r="B699"/>
  <c r="B628"/>
  <c r="B502"/>
  <c r="B445"/>
  <c r="B389"/>
  <c r="B338"/>
  <c r="B248"/>
  <c r="B5"/>
  <c r="H32" i="16"/>
  <c r="G32"/>
  <c r="F32"/>
  <c r="E32"/>
  <c r="D32"/>
  <c r="C32"/>
  <c r="H30"/>
  <c r="G30"/>
  <c r="E30"/>
  <c r="H29"/>
  <c r="G29"/>
  <c r="E29"/>
  <c r="H28"/>
  <c r="G28"/>
  <c r="E28"/>
  <c r="H27"/>
  <c r="G27"/>
  <c r="F27"/>
  <c r="E27"/>
  <c r="H26"/>
  <c r="G26"/>
  <c r="E26"/>
  <c r="H25"/>
  <c r="G25"/>
  <c r="E25"/>
  <c r="H24"/>
  <c r="G24"/>
  <c r="E24"/>
  <c r="H23"/>
  <c r="G23"/>
  <c r="E23"/>
  <c r="H22"/>
  <c r="G22"/>
  <c r="F22"/>
  <c r="E22"/>
  <c r="D22"/>
  <c r="C22"/>
  <c r="H21"/>
  <c r="G21"/>
  <c r="E21"/>
  <c r="H20"/>
  <c r="G20"/>
  <c r="E20"/>
  <c r="H19"/>
  <c r="G19"/>
  <c r="E19"/>
  <c r="H18"/>
  <c r="G18"/>
  <c r="E18"/>
  <c r="H17"/>
  <c r="G17"/>
  <c r="E17"/>
  <c r="H16"/>
  <c r="G16"/>
  <c r="E16"/>
  <c r="H15"/>
  <c r="G15"/>
  <c r="E15"/>
  <c r="H14"/>
  <c r="G14"/>
  <c r="E14"/>
  <c r="H13"/>
  <c r="G13"/>
  <c r="E13"/>
  <c r="H12"/>
  <c r="G12"/>
  <c r="E12"/>
  <c r="H11"/>
  <c r="G11"/>
  <c r="E11"/>
  <c r="H10"/>
  <c r="G10"/>
  <c r="E10"/>
  <c r="H9"/>
  <c r="G9"/>
  <c r="E9"/>
  <c r="H8"/>
  <c r="G8"/>
  <c r="E8"/>
  <c r="H7"/>
  <c r="G7"/>
  <c r="E7"/>
  <c r="H6"/>
  <c r="G6"/>
  <c r="F6"/>
  <c r="E6"/>
  <c r="H5"/>
  <c r="G5"/>
  <c r="F5"/>
  <c r="E5"/>
  <c r="D5"/>
  <c r="C5"/>
  <c r="D25" i="3"/>
  <c r="B25"/>
  <c r="B7"/>
  <c r="F32" i="2"/>
  <c r="E32"/>
  <c r="D32"/>
  <c r="C32"/>
  <c r="B32"/>
  <c r="B30"/>
  <c r="B29"/>
  <c r="C28"/>
  <c r="B28"/>
  <c r="B27"/>
  <c r="B26"/>
  <c r="B25"/>
  <c r="B24"/>
  <c r="B23"/>
  <c r="B22"/>
  <c r="B21"/>
  <c r="B20"/>
  <c r="B19"/>
  <c r="B18"/>
  <c r="B17"/>
  <c r="B16"/>
  <c r="B15"/>
  <c r="B14"/>
  <c r="B13"/>
  <c r="B12"/>
  <c r="B11"/>
  <c r="B10"/>
  <c r="B9"/>
  <c r="B8"/>
  <c r="B7"/>
  <c r="B6"/>
  <c r="H32" i="1"/>
  <c r="G32"/>
  <c r="F32"/>
  <c r="E32"/>
  <c r="D32"/>
  <c r="C32"/>
  <c r="H30"/>
  <c r="G30"/>
  <c r="E30"/>
  <c r="H29"/>
  <c r="G29"/>
  <c r="E29"/>
  <c r="H28"/>
  <c r="G28"/>
  <c r="E28"/>
  <c r="H27"/>
  <c r="G27"/>
  <c r="F27"/>
  <c r="E27"/>
  <c r="H26"/>
  <c r="G26"/>
  <c r="E26"/>
  <c r="H25"/>
  <c r="G25"/>
  <c r="E25"/>
  <c r="H24"/>
  <c r="G24"/>
  <c r="E24"/>
  <c r="H23"/>
  <c r="G23"/>
  <c r="E23"/>
  <c r="H22"/>
  <c r="G22"/>
  <c r="F22"/>
  <c r="E22"/>
  <c r="D22"/>
  <c r="C22"/>
  <c r="H21"/>
  <c r="G21"/>
  <c r="E21"/>
  <c r="H20"/>
  <c r="G20"/>
  <c r="E20"/>
  <c r="H19"/>
  <c r="G19"/>
  <c r="E19"/>
  <c r="H18"/>
  <c r="G18"/>
  <c r="E18"/>
  <c r="H17"/>
  <c r="G17"/>
  <c r="E17"/>
  <c r="H16"/>
  <c r="G16"/>
  <c r="E16"/>
  <c r="H15"/>
  <c r="G15"/>
  <c r="E15"/>
  <c r="H14"/>
  <c r="G14"/>
  <c r="E14"/>
  <c r="H13"/>
  <c r="G13"/>
  <c r="E13"/>
  <c r="H12"/>
  <c r="G12"/>
  <c r="E12"/>
  <c r="H11"/>
  <c r="G11"/>
  <c r="E11"/>
  <c r="H10"/>
  <c r="G10"/>
  <c r="E10"/>
  <c r="H9"/>
  <c r="G9"/>
  <c r="E9"/>
  <c r="H8"/>
  <c r="G8"/>
  <c r="E8"/>
  <c r="H7"/>
  <c r="G7"/>
  <c r="E7"/>
  <c r="H6"/>
  <c r="G6"/>
  <c r="F6"/>
  <c r="E6"/>
  <c r="H5"/>
  <c r="G5"/>
  <c r="F5"/>
  <c r="E5"/>
  <c r="D5"/>
  <c r="C5"/>
  <c r="B1249" i="19" l="1"/>
</calcChain>
</file>

<file path=xl/comments1.xml><?xml version="1.0" encoding="utf-8"?>
<comments xmlns="http://schemas.openxmlformats.org/spreadsheetml/2006/main">
  <authors>
    <author>作者</author>
  </authors>
  <commentList>
    <comment ref="A4" authorId="0">
      <text>
        <r>
          <rPr>
            <b/>
            <sz val="9"/>
            <rFont val="宋体"/>
            <family val="3"/>
            <charset val="134"/>
          </rPr>
          <t>隐藏，不打印</t>
        </r>
      </text>
    </comment>
    <comment ref="C4" authorId="0">
      <text>
        <r>
          <rPr>
            <b/>
            <sz val="9"/>
            <rFont val="宋体"/>
            <family val="3"/>
            <charset val="134"/>
          </rPr>
          <t>隐藏，不打印</t>
        </r>
      </text>
    </comment>
    <comment ref="D4" authorId="0">
      <text>
        <r>
          <rPr>
            <b/>
            <sz val="9"/>
            <rFont val="宋体"/>
            <family val="3"/>
            <charset val="134"/>
          </rPr>
          <t>隐藏，不打印</t>
        </r>
      </text>
    </comment>
    <comment ref="G4" authorId="0">
      <text>
        <r>
          <rPr>
            <b/>
            <sz val="9"/>
            <rFont val="宋体"/>
            <family val="3"/>
            <charset val="134"/>
          </rPr>
          <t>隐藏，不打印</t>
        </r>
      </text>
    </comment>
    <comment ref="I4" authorId="0">
      <text>
        <r>
          <rPr>
            <b/>
            <sz val="9"/>
            <rFont val="宋体"/>
            <family val="3"/>
            <charset val="134"/>
          </rPr>
          <t>无说明便隐藏，不打印</t>
        </r>
      </text>
    </comment>
  </commentList>
</comments>
</file>

<file path=xl/comments10.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11.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12.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13.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14.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15.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2.xml><?xml version="1.0" encoding="utf-8"?>
<comments xmlns="http://schemas.openxmlformats.org/spreadsheetml/2006/main">
  <authors>
    <author>作者</author>
  </authors>
  <commentList>
    <comment ref="A4" authorId="0">
      <text>
        <r>
          <rPr>
            <b/>
            <sz val="9"/>
            <rFont val="宋体"/>
            <family val="3"/>
            <charset val="134"/>
          </rPr>
          <t>隐藏，不打印</t>
        </r>
      </text>
    </comment>
    <comment ref="C4" authorId="0">
      <text>
        <r>
          <rPr>
            <b/>
            <sz val="9"/>
            <rFont val="宋体"/>
            <family val="3"/>
            <charset val="134"/>
          </rPr>
          <t>隐藏，不打印</t>
        </r>
      </text>
    </comment>
    <comment ref="D4" authorId="0">
      <text>
        <r>
          <rPr>
            <b/>
            <sz val="9"/>
            <rFont val="宋体"/>
            <family val="3"/>
            <charset val="134"/>
          </rPr>
          <t>隐藏，不打印</t>
        </r>
      </text>
    </comment>
    <comment ref="G4" authorId="0">
      <text>
        <r>
          <rPr>
            <b/>
            <sz val="9"/>
            <rFont val="宋体"/>
            <family val="3"/>
            <charset val="134"/>
          </rPr>
          <t>隐藏，不打印</t>
        </r>
      </text>
    </comment>
    <comment ref="I4" authorId="0">
      <text>
        <r>
          <rPr>
            <b/>
            <sz val="9"/>
            <rFont val="宋体"/>
            <family val="3"/>
            <charset val="134"/>
          </rPr>
          <t>无说明便隐藏，不打印</t>
        </r>
      </text>
    </comment>
  </commentList>
</comments>
</file>

<file path=xl/comments3.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4.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5.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6.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7.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8.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comments9.xml><?xml version="1.0" encoding="utf-8"?>
<comments xmlns="http://schemas.openxmlformats.org/spreadsheetml/2006/main">
  <authors>
    <author>作者</author>
  </authors>
  <commentList>
    <comment ref="A4" authorId="0">
      <text>
        <r>
          <rPr>
            <b/>
            <sz val="9"/>
            <rFont val="宋体"/>
            <family val="3"/>
            <charset val="134"/>
          </rPr>
          <t>隐藏，不打印</t>
        </r>
      </text>
    </comment>
  </commentList>
</comments>
</file>

<file path=xl/sharedStrings.xml><?xml version="1.0" encoding="utf-8"?>
<sst xmlns="http://schemas.openxmlformats.org/spreadsheetml/2006/main" count="2804" uniqueCount="1714">
  <si>
    <t>公开表1</t>
  </si>
  <si>
    <t>2023年遂宁市河东新区一般公共预算收入预算（草案）表</t>
  </si>
  <si>
    <t>单位：万元</t>
  </si>
  <si>
    <t>科目代码</t>
  </si>
  <si>
    <t>预    算    科    目</t>
  </si>
  <si>
    <t>上年决算数
（执行数）</t>
  </si>
  <si>
    <t>调整事项
（上年数）</t>
  </si>
  <si>
    <t>预算基数</t>
  </si>
  <si>
    <t>预算数</t>
  </si>
  <si>
    <t>同  比
增减（%）</t>
  </si>
  <si>
    <t>增减（%）</t>
  </si>
  <si>
    <t>简要说明</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</si>
  <si>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</si>
  <si>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</si>
  <si>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</si>
  <si>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</si>
  <si>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</si>
  <si>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</si>
  <si>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</si>
  <si>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</si>
  <si>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</si>
  <si>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</si>
  <si>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</si>
  <si>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</si>
  <si>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</si>
  <si>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</si>
  <si>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</si>
  <si>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</si>
  <si>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</si>
  <si>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</si>
  <si>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</si>
  <si>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</si>
  <si>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</si>
  <si>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</si>
  <si>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</si>
  <si>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</si>
  <si>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</si>
  <si>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</si>
  <si>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地方一般公共预算收入合计</t>
  </si>
  <si>
    <t>公开表2</t>
  </si>
  <si>
    <t>2023年市河东新区一般公共预算支出预算（草案）表</t>
  </si>
  <si>
    <t>预算科目</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</si>
  <si>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</si>
  <si>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</si>
  <si>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</si>
  <si>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</si>
  <si>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</si>
  <si>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</si>
  <si>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</si>
  <si>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</si>
  <si>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</si>
  <si>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</si>
  <si>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</si>
  <si>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</si>
  <si>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</si>
  <si>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</si>
  <si>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</si>
  <si>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</si>
  <si>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</si>
  <si>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</si>
  <si>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</si>
  <si>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</si>
  <si>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</si>
  <si>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</si>
  <si>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</si>
  <si>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</si>
  <si>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</si>
  <si>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</si>
  <si>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</si>
  <si>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</si>
  <si>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</si>
  <si>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</si>
  <si>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</si>
  <si>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公开表3</t>
  </si>
  <si>
    <t>2023年遂宁市河东新区一般公共预算收支预算平衡（草案）表</t>
  </si>
  <si>
    <t>收   入</t>
  </si>
  <si>
    <t>支   出</t>
  </si>
  <si>
    <t>地方一般公共预算收入</t>
  </si>
  <si>
    <t>一般公共预算支出</t>
  </si>
  <si>
    <t>转移性收入</t>
  </si>
  <si>
    <t>转移性支出</t>
  </si>
  <si>
    <t xml:space="preserve">  上级补助收入</t>
  </si>
  <si>
    <t xml:space="preserve">  上解上级支出</t>
  </si>
  <si>
    <t xml:space="preserve">    返还性收入</t>
  </si>
  <si>
    <t xml:space="preserve">    体制上解支出</t>
  </si>
  <si>
    <t xml:space="preserve">    一般性转移支付收入</t>
  </si>
  <si>
    <t xml:space="preserve">    专项上解支出</t>
  </si>
  <si>
    <t xml:space="preserve">    专项转移支付收入</t>
  </si>
  <si>
    <t xml:space="preserve">  调出资金</t>
  </si>
  <si>
    <t xml:space="preserve">  上年结余收入</t>
  </si>
  <si>
    <t xml:space="preserve">  拨付国债转贷资金数</t>
  </si>
  <si>
    <t xml:space="preserve">  调入资金   </t>
  </si>
  <si>
    <t xml:space="preserve">  国债转贷资金结余</t>
  </si>
  <si>
    <t xml:space="preserve">    从政府性基金预算调入</t>
  </si>
  <si>
    <t xml:space="preserve">  援助其他地区支出</t>
  </si>
  <si>
    <t xml:space="preserve">    从国有资本经营预算调入</t>
  </si>
  <si>
    <t>债务还本支出</t>
  </si>
  <si>
    <t xml:space="preserve">    从其他资金调入</t>
  </si>
  <si>
    <t xml:space="preserve">  地方政府一般债务还本支出</t>
  </si>
  <si>
    <t xml:space="preserve">  待偿债置换一般债券结余</t>
  </si>
  <si>
    <t xml:space="preserve">  国债转贷资金上年结余</t>
  </si>
  <si>
    <t xml:space="preserve">  接受其他地区援助收入</t>
  </si>
  <si>
    <t xml:space="preserve">  动用预算稳定调节基金</t>
  </si>
  <si>
    <t>债务收入</t>
  </si>
  <si>
    <t xml:space="preserve">  一般债务收入</t>
  </si>
  <si>
    <t xml:space="preserve">    地方政府一般债券收入</t>
  </si>
  <si>
    <t xml:space="preserve">    地方政府向国际组织借款收入</t>
  </si>
  <si>
    <t>收  入  总  计</t>
  </si>
  <si>
    <t>支  出  总  计</t>
  </si>
  <si>
    <t>公开表4</t>
  </si>
  <si>
    <t>2023年遂宁市河东新区本级一般公共预算收入预算（草案）表</t>
  </si>
  <si>
    <t>公开表5</t>
  </si>
  <si>
    <t>2023年市河东新区本级一般公共预算支出预算（草案）表</t>
  </si>
  <si>
    <t>项目</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</si>
  <si>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</si>
  <si>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</si>
  <si>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</si>
  <si>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</si>
  <si>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</si>
  <si>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</si>
  <si>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</si>
  <si>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</si>
  <si>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</si>
  <si>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</si>
  <si>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</si>
  <si>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</si>
  <si>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</si>
  <si>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</si>
  <si>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</si>
  <si>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</si>
  <si>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</si>
  <si>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</si>
  <si>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</si>
  <si>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</si>
  <si>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</si>
  <si>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</si>
  <si>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</si>
  <si>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</si>
  <si>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</si>
  <si>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</si>
  <si>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</si>
  <si>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</si>
  <si>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</si>
  <si>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</si>
  <si>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</si>
  <si>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</si>
  <si>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</si>
  <si>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</si>
  <si>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</si>
  <si>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</si>
  <si>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</si>
  <si>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</si>
  <si>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</si>
  <si>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</si>
  <si>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</si>
  <si>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</si>
  <si>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</si>
  <si>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</si>
  <si>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</si>
  <si>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</si>
  <si>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</si>
  <si>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</si>
  <si>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</si>
  <si>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</si>
  <si>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</si>
  <si>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</si>
  <si>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</si>
  <si>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</si>
  <si>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</si>
  <si>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</si>
  <si>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</si>
  <si>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</si>
  <si>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</si>
  <si>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</si>
  <si>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</si>
  <si>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</si>
  <si>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</si>
  <si>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</si>
  <si>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</si>
  <si>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</si>
  <si>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</si>
  <si>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</si>
  <si>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</si>
  <si>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</si>
  <si>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</si>
  <si>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</si>
  <si>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</si>
  <si>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</si>
  <si>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</si>
  <si>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</si>
  <si>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</si>
  <si>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</si>
  <si>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</si>
  <si>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</si>
  <si>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</si>
  <si>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</si>
  <si>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</si>
  <si>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</si>
  <si>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</si>
  <si>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</si>
  <si>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</si>
  <si>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</si>
  <si>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</si>
  <si>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</si>
  <si>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</si>
  <si>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</si>
  <si>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</si>
  <si>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</si>
  <si>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</si>
  <si>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</si>
  <si>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</si>
  <si>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</si>
  <si>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</si>
  <si>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</si>
  <si>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</si>
  <si>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</si>
  <si>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</si>
  <si>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</si>
  <si>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</si>
  <si>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</si>
  <si>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</si>
  <si>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</si>
  <si>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</si>
  <si>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</si>
  <si>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</si>
  <si>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</si>
  <si>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</si>
  <si>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</si>
  <si>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</si>
  <si>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</si>
  <si>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</si>
  <si>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</si>
  <si>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</si>
  <si>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</si>
  <si>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</si>
  <si>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</si>
  <si>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</si>
  <si>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</si>
  <si>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</si>
  <si>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</si>
  <si>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</si>
  <si>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</si>
  <si>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</si>
  <si>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</si>
  <si>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</si>
  <si>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</si>
  <si>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</si>
  <si>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</si>
  <si>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</si>
  <si>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</si>
  <si>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</si>
  <si>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</si>
  <si>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</si>
  <si>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</si>
  <si>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</si>
  <si>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</si>
  <si>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</si>
  <si>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</si>
  <si>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</si>
  <si>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</si>
  <si>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</si>
  <si>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</si>
  <si>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</si>
  <si>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</si>
  <si>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</si>
  <si>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</si>
  <si>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</si>
  <si>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</si>
  <si>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</si>
  <si>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</si>
  <si>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</si>
  <si>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</si>
  <si>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</si>
  <si>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</si>
  <si>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</si>
  <si>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</si>
  <si>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</si>
  <si>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</si>
  <si>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</si>
  <si>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</si>
  <si>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</si>
  <si>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</si>
  <si>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</si>
  <si>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</si>
  <si>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</si>
  <si>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</si>
  <si>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</si>
  <si>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</si>
  <si>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</si>
  <si>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</si>
  <si>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</si>
  <si>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</si>
  <si>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</si>
  <si>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</si>
  <si>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</si>
  <si>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</si>
  <si>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</si>
  <si>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</si>
  <si>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</si>
  <si>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</si>
  <si>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</si>
  <si>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</si>
  <si>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</si>
  <si>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</si>
  <si>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</si>
  <si>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</si>
  <si>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</si>
  <si>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</si>
  <si>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</si>
  <si>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</si>
  <si>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</si>
  <si>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</si>
  <si>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</si>
  <si>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</si>
  <si>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</si>
  <si>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</si>
  <si>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</si>
  <si>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</si>
  <si>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</si>
  <si>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</si>
  <si>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</si>
  <si>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</si>
  <si>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</si>
  <si>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</si>
  <si>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</si>
  <si>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</si>
  <si>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</si>
  <si>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</si>
  <si>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</si>
  <si>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</si>
  <si>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</si>
  <si>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</si>
  <si>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</si>
  <si>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</si>
  <si>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</si>
  <si>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</si>
  <si>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</si>
  <si>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</si>
  <si>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</si>
  <si>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</si>
  <si>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</si>
  <si>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</si>
  <si>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</si>
  <si>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</si>
  <si>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</si>
  <si>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</si>
  <si>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</si>
  <si>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</si>
  <si>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</si>
  <si>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</si>
  <si>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</si>
  <si>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</si>
  <si>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</si>
  <si>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</si>
  <si>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</si>
  <si>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</si>
  <si>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</si>
  <si>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</si>
  <si>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</si>
  <si>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</si>
  <si>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</si>
  <si>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</si>
  <si>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</si>
  <si>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</si>
  <si>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</si>
  <si>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</si>
  <si>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</si>
  <si>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</si>
  <si>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</si>
  <si>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</si>
  <si>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</si>
  <si>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</si>
  <si>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</si>
  <si>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</si>
  <si>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</si>
  <si>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</si>
  <si>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</si>
  <si>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</si>
  <si>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</si>
  <si>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</si>
  <si>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</si>
  <si>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</si>
  <si>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</si>
  <si>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</si>
  <si>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</si>
  <si>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</si>
  <si>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</si>
  <si>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</si>
  <si>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</si>
  <si>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</si>
  <si>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</si>
  <si>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</si>
  <si>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</si>
  <si>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</si>
  <si>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</si>
  <si>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</si>
  <si>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</si>
  <si>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</si>
  <si>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</si>
  <si>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</si>
  <si>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</si>
  <si>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</si>
  <si>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</si>
  <si>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</si>
  <si>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</si>
  <si>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</si>
  <si>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</si>
  <si>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</si>
  <si>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</si>
  <si>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</si>
  <si>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</si>
  <si>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</si>
  <si>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</si>
  <si>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</si>
  <si>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</si>
  <si>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</si>
  <si>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</si>
  <si>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</si>
  <si>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</si>
  <si>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</si>
  <si>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</si>
  <si>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</si>
  <si>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</si>
  <si>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</si>
  <si>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</si>
  <si>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</si>
  <si>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</si>
  <si>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</si>
  <si>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</si>
  <si>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</si>
  <si>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</si>
  <si>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</si>
  <si>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</si>
  <si>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</si>
  <si>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</si>
  <si>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</si>
  <si>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</si>
  <si>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</si>
  <si>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</si>
  <si>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</si>
  <si>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</si>
  <si>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</si>
  <si>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</si>
  <si>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</si>
  <si>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</si>
  <si>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</si>
  <si>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</si>
  <si>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</si>
  <si>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</si>
  <si>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</si>
  <si>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</si>
  <si>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</si>
  <si>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</si>
  <si>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</si>
  <si>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</si>
  <si>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</si>
  <si>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</si>
  <si>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</si>
  <si>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</si>
  <si>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</si>
  <si>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</si>
  <si>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</si>
  <si>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</si>
  <si>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</si>
  <si>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</si>
  <si>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</si>
  <si>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</si>
  <si>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</si>
  <si>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</si>
  <si>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</si>
  <si>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</si>
  <si>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</si>
  <si>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</si>
  <si>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</si>
  <si>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</si>
  <si>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</si>
  <si>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</si>
  <si>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</si>
  <si>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</si>
  <si>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</si>
  <si>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</si>
  <si>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</si>
  <si>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</si>
  <si>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</si>
  <si>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</si>
  <si>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</si>
  <si>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</si>
  <si>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</si>
  <si>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</si>
  <si>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</si>
  <si>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</si>
  <si>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</si>
  <si>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</si>
  <si>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</si>
  <si>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</si>
  <si>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</si>
  <si>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</si>
  <si>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</si>
  <si>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</si>
  <si>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</si>
  <si>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</si>
  <si>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</si>
  <si>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</si>
  <si>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</si>
  <si>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</si>
  <si>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</si>
  <si>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</si>
  <si>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</si>
  <si>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</si>
  <si>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</si>
  <si>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</si>
  <si>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</si>
  <si>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</si>
  <si>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</si>
  <si>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</si>
  <si>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</si>
  <si>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</si>
  <si>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</si>
  <si>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</si>
  <si>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</si>
  <si>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</si>
  <si>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</si>
  <si>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</si>
  <si>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</si>
  <si>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</si>
  <si>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</si>
  <si>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</si>
  <si>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</si>
  <si>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</si>
  <si>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</si>
  <si>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</si>
  <si>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</si>
  <si>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</si>
  <si>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</si>
  <si>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</si>
  <si>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</si>
  <si>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</si>
  <si>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</si>
  <si>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</si>
  <si>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</si>
  <si>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</si>
  <si>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</si>
  <si>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</si>
  <si>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</si>
  <si>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</si>
  <si>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</si>
  <si>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</si>
  <si>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</si>
  <si>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</si>
  <si>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</si>
  <si>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</si>
  <si>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</si>
  <si>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</si>
  <si>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</si>
  <si>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</si>
  <si>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</si>
  <si>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</si>
  <si>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</si>
  <si>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</si>
  <si>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</si>
  <si>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</si>
  <si>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</si>
  <si>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</si>
  <si>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</si>
  <si>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</si>
  <si>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</si>
  <si>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</si>
  <si>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</si>
  <si>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</si>
  <si>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</si>
  <si>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</si>
  <si>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</si>
  <si>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</si>
  <si>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</si>
  <si>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</si>
  <si>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</si>
  <si>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</si>
  <si>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</si>
  <si>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</si>
  <si>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</si>
  <si>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</si>
  <si>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</si>
  <si>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</si>
  <si>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</si>
  <si>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</si>
  <si>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</si>
  <si>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</si>
  <si>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</si>
  <si>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</si>
  <si>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</si>
  <si>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</si>
  <si>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</si>
  <si>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</si>
  <si>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</si>
  <si>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</si>
  <si>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</si>
  <si>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</si>
  <si>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</si>
  <si>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</si>
  <si>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</si>
  <si>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</si>
  <si>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</si>
  <si>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</si>
  <si>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</si>
  <si>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</si>
  <si>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</si>
  <si>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</si>
  <si>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</si>
  <si>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</si>
  <si>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</si>
  <si>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</si>
  <si>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</si>
  <si>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</si>
  <si>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</si>
  <si>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</si>
  <si>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</si>
  <si>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</si>
  <si>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</si>
  <si>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</si>
  <si>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</si>
  <si>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</si>
  <si>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</si>
  <si>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</si>
  <si>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</si>
  <si>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</si>
  <si>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</si>
  <si>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</si>
  <si>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</si>
  <si>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</si>
  <si>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</si>
  <si>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</si>
  <si>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</si>
  <si>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</si>
  <si>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</si>
  <si>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</si>
  <si>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</si>
  <si>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</si>
  <si>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</si>
  <si>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</si>
  <si>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</si>
  <si>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</si>
  <si>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</si>
  <si>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</si>
  <si>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</si>
  <si>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</si>
  <si>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</si>
  <si>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</si>
  <si>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</si>
  <si>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</si>
  <si>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</si>
  <si>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</si>
  <si>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</si>
  <si>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</si>
  <si>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</si>
  <si>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</si>
  <si>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</si>
  <si>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</si>
  <si>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</si>
  <si>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</si>
  <si>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</si>
  <si>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</si>
  <si>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</si>
  <si>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</si>
  <si>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</si>
  <si>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</si>
  <si>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</si>
  <si>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</si>
  <si>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</si>
  <si>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</si>
  <si>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</si>
  <si>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</si>
  <si>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</si>
  <si>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</si>
  <si>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</si>
  <si>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</si>
  <si>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</si>
  <si>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</si>
  <si>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</si>
  <si>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</si>
  <si>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</si>
  <si>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</si>
  <si>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</si>
  <si>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</si>
  <si>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</si>
  <si>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</si>
  <si>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</si>
  <si>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</si>
  <si>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</si>
  <si>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</si>
  <si>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</si>
  <si>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</si>
  <si>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</si>
  <si>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</si>
  <si>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</si>
  <si>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</si>
  <si>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</si>
  <si>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</si>
  <si>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</si>
  <si>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</si>
  <si>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</si>
  <si>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</si>
  <si>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</si>
  <si>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</si>
  <si>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</si>
  <si>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</si>
  <si>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</si>
  <si>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</si>
  <si>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</si>
  <si>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</si>
  <si>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</si>
  <si>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</si>
  <si>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</si>
  <si>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</si>
  <si>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</si>
  <si>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</si>
  <si>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</si>
  <si>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</si>
  <si>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</si>
  <si>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</si>
  <si>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</si>
  <si>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</si>
  <si>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</si>
  <si>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</si>
  <si>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</si>
  <si>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</si>
  <si>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</si>
  <si>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</si>
  <si>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</si>
  <si>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</si>
  <si>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</si>
  <si>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</si>
  <si>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</si>
  <si>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</si>
  <si>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</si>
  <si>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</si>
  <si>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</si>
  <si>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</si>
  <si>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</si>
  <si>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</si>
  <si>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</si>
  <si>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</si>
  <si>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</si>
  <si>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</si>
  <si>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</si>
  <si>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</si>
  <si>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</si>
  <si>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</si>
  <si>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</si>
  <si>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</si>
  <si>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</si>
  <si>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</si>
  <si>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</si>
  <si>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</si>
  <si>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</si>
  <si>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</si>
  <si>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</si>
  <si>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</si>
  <si>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</si>
  <si>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</si>
  <si>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</si>
  <si>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</si>
  <si>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</si>
  <si>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</si>
  <si>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</si>
  <si>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</si>
  <si>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</si>
  <si>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</si>
  <si>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</si>
  <si>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</si>
  <si>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</si>
  <si>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</si>
  <si>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</si>
  <si>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</si>
  <si>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</si>
  <si>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</si>
  <si>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</si>
  <si>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</si>
  <si>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</si>
  <si>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</si>
  <si>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</si>
  <si>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</si>
  <si>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</si>
  <si>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</si>
  <si>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</si>
  <si>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</si>
  <si>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</si>
  <si>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</si>
  <si>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</si>
  <si>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</si>
  <si>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</si>
  <si>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</si>
  <si>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</si>
  <si>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</si>
  <si>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</si>
  <si>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</si>
  <si>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</si>
  <si>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</si>
  <si>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</si>
  <si>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</si>
  <si>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</si>
  <si>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</si>
  <si>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</si>
  <si>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</si>
  <si>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</si>
  <si>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</si>
  <si>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</si>
  <si>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</si>
  <si>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</si>
  <si>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</si>
  <si>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</si>
  <si>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</si>
  <si>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</si>
  <si>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</si>
  <si>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</si>
  <si>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</si>
  <si>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</si>
  <si>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</si>
  <si>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</si>
  <si>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</si>
  <si>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</si>
  <si>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</si>
  <si>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</si>
  <si>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</si>
  <si>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</si>
  <si>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</si>
  <si>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</si>
  <si>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</si>
  <si>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</si>
  <si>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</si>
  <si>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</si>
  <si>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</si>
  <si>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</si>
  <si>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</si>
  <si>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</si>
  <si>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</si>
  <si>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</si>
  <si>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</si>
  <si>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</si>
  <si>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</si>
  <si>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</si>
  <si>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</si>
  <si>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</si>
  <si>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</si>
  <si>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</si>
  <si>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</si>
  <si>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</si>
  <si>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</si>
  <si>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</si>
  <si>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</si>
  <si>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</si>
  <si>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</si>
  <si>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</si>
  <si>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</si>
  <si>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</si>
  <si>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</si>
  <si>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</si>
  <si>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</si>
  <si>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</si>
  <si>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</si>
  <si>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</si>
  <si>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</si>
  <si>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</si>
  <si>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</si>
  <si>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</si>
  <si>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</si>
  <si>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</si>
  <si>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</si>
  <si>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</si>
  <si>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</si>
  <si>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</si>
  <si>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</si>
  <si>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</si>
  <si>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</si>
  <si>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</si>
  <si>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</si>
  <si>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</si>
  <si>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</si>
  <si>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</si>
  <si>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</si>
  <si>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</si>
  <si>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</si>
  <si>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</si>
  <si>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</si>
  <si>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</si>
  <si>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</si>
  <si>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</si>
  <si>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</si>
  <si>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</si>
  <si>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</si>
  <si>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</si>
  <si>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</si>
  <si>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</si>
  <si>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</si>
  <si>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</si>
  <si>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</si>
  <si>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</si>
  <si>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</si>
  <si>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</si>
  <si>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</si>
  <si>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</si>
  <si>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</si>
  <si>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</si>
  <si>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</si>
  <si>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</si>
  <si>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</si>
  <si>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</si>
  <si>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</si>
  <si>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</si>
  <si>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</si>
  <si>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</si>
  <si>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</si>
  <si>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</si>
  <si>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</si>
  <si>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</si>
  <si>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</si>
  <si>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</si>
  <si>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</si>
  <si>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</si>
  <si>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</si>
  <si>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</si>
  <si>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</si>
  <si>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</si>
  <si>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</si>
  <si>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</si>
  <si>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</si>
  <si>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</si>
  <si>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</si>
  <si>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</si>
  <si>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</si>
  <si>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</si>
  <si>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</si>
  <si>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</si>
  <si>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</si>
  <si>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</si>
  <si>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</si>
  <si>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</si>
  <si>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</si>
  <si>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</si>
  <si>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</si>
  <si>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</si>
  <si>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</si>
  <si>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</si>
  <si>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</si>
  <si>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</si>
  <si>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</si>
  <si>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</si>
  <si>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</si>
  <si>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</si>
  <si>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</si>
  <si>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</si>
  <si>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</si>
  <si>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</si>
  <si>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</si>
  <si>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</si>
  <si>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</si>
  <si>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</si>
  <si>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</si>
  <si>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</si>
  <si>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</si>
  <si>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</si>
  <si>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</si>
  <si>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</si>
  <si>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</si>
  <si>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</si>
  <si>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</si>
  <si>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</si>
  <si>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</si>
  <si>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</si>
  <si>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</si>
  <si>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</si>
  <si>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</si>
  <si>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</si>
  <si>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</si>
  <si>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</si>
  <si>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</si>
  <si>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</si>
  <si>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</si>
  <si>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</si>
  <si>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</si>
  <si>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</si>
  <si>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</si>
  <si>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</si>
  <si>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</si>
  <si>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</si>
  <si>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</si>
  <si>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</si>
  <si>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</si>
  <si>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</si>
  <si>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</si>
  <si>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</si>
  <si>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</si>
  <si>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</si>
  <si>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</si>
  <si>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</si>
  <si>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</si>
  <si>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</si>
  <si>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</si>
  <si>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</si>
  <si>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</si>
  <si>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</si>
  <si>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</si>
  <si>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</si>
  <si>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</si>
  <si>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</si>
  <si>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</si>
  <si>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</si>
  <si>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</si>
  <si>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</si>
  <si>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</si>
  <si>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</si>
  <si>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</si>
  <si>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</si>
  <si>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</si>
  <si>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</si>
  <si>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</si>
  <si>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</si>
  <si>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</si>
  <si>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</si>
  <si>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</si>
  <si>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</si>
  <si>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</si>
  <si>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</si>
  <si>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</si>
  <si>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</si>
  <si>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</si>
  <si>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</si>
  <si>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</si>
  <si>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</si>
  <si>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</si>
  <si>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</si>
  <si>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</si>
  <si>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</si>
  <si>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</si>
  <si>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</si>
  <si>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</si>
  <si>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</si>
  <si>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</si>
  <si>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</si>
  <si>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</si>
  <si>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</si>
  <si>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</si>
  <si>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</si>
  <si>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</si>
  <si>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</si>
  <si>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</si>
  <si>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支出合计</t>
  </si>
  <si>
    <t>公开表6</t>
  </si>
  <si>
    <t>2023年遂宁市河东新区本级一般公共预算收支预算平衡（草案）表</t>
  </si>
  <si>
    <t>公开表7</t>
  </si>
  <si>
    <t>2023年遂宁市河东新区一般公共预算政府经济分类科目支出预算（草案）表</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</si>
  <si>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</si>
  <si>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</si>
  <si>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</si>
  <si>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</si>
  <si>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</si>
  <si>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</si>
  <si>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</si>
  <si>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</si>
  <si>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</si>
  <si>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</si>
  <si>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</si>
  <si>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</si>
  <si>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</si>
  <si>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</si>
  <si>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</si>
  <si>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</si>
  <si>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</si>
  <si>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</si>
  <si>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</si>
  <si>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</si>
  <si>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土地拆迁补偿和安置支出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</si>
  <si>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</si>
  <si>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</si>
  <si>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</si>
  <si>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</si>
  <si>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</si>
  <si>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</si>
  <si>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</si>
  <si>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</si>
  <si>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</si>
  <si>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</si>
  <si>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</si>
  <si>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</si>
  <si>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</si>
  <si>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</si>
  <si>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</si>
  <si>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</si>
  <si>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</si>
  <si>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</si>
  <si>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</si>
  <si>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</si>
  <si>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</si>
  <si>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</si>
  <si>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</si>
  <si>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</si>
  <si>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</si>
  <si>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</si>
  <si>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十一、债务利息及费用支出</t>
  </si>
  <si>
    <t xml:space="preserve">    国内债务付息</t>
  </si>
  <si>
    <t xml:space="preserve">    国外债务付息</t>
  </si>
  <si>
    <t xml:space="preserve">    国内债务发行费用</t>
  </si>
  <si>
    <t xml:space="preserve">    国外债务发行费用</t>
  </si>
  <si>
    <t>十二、其他支出</t>
  </si>
  <si>
    <t xml:space="preserve">    赠与</t>
  </si>
  <si>
    <t xml:space="preserve">    国家赔偿费用支出</t>
  </si>
  <si>
    <t xml:space="preserve">    对民间非营利组织和群众性自治组织补贴</t>
  </si>
  <si>
    <t>合    计</t>
  </si>
  <si>
    <t>公开表8</t>
  </si>
  <si>
    <t>2023年遂宁市河东新区一般公共预算政府经济分类科目基本支出预算（草案）表</t>
  </si>
  <si>
    <t>公开表9</t>
  </si>
  <si>
    <t>2023年中省对遂宁市河东新区税收返还
和转移支付补助预算（草案）表</t>
  </si>
  <si>
    <t>上级补助收入</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</si>
  <si>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</si>
  <si>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</si>
  <si>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</si>
  <si>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</si>
  <si>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</si>
  <si>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</si>
  <si>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</si>
  <si>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一般性转移支付</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</si>
  <si>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</si>
  <si>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</si>
  <si>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</si>
  <si>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</si>
  <si>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</si>
  <si>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</si>
  <si>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</si>
  <si>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</si>
  <si>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</si>
  <si>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</si>
  <si>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</si>
  <si>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</si>
  <si>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</si>
  <si>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</si>
  <si>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</si>
  <si>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</si>
  <si>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</si>
  <si>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</si>
  <si>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</si>
  <si>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</si>
  <si>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</si>
  <si>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</si>
  <si>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</si>
  <si>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</si>
  <si>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</si>
  <si>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</si>
  <si>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</si>
  <si>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</si>
  <si>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</si>
  <si>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</si>
  <si>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</si>
  <si>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</si>
  <si>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</si>
  <si>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</si>
  <si>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</si>
  <si>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</si>
  <si>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</si>
  <si>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</si>
  <si>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其他共同财政事权转移支付收入</t>
  </si>
  <si>
    <t xml:space="preserve">    其他一般性转移支付收入</t>
  </si>
  <si>
    <t xml:space="preserve">  专项转移支付</t>
  </si>
  <si>
    <t xml:space="preserve">    外交</t>
  </si>
  <si>
    <t xml:space="preserve">    国防</t>
  </si>
  <si>
    <t xml:space="preserve">    公共安全</t>
  </si>
  <si>
    <t xml:space="preserve">    科学技术</t>
  </si>
  <si>
    <t xml:space="preserve">    社会保障和就业</t>
  </si>
  <si>
    <t xml:space="preserve">    城乡社区</t>
  </si>
  <si>
    <t xml:space="preserve">    农林水</t>
  </si>
  <si>
    <t xml:space="preserve">    资源勘探信息等</t>
  </si>
  <si>
    <t xml:space="preserve">    商业服务业等</t>
  </si>
  <si>
    <t xml:space="preserve">    金融</t>
  </si>
  <si>
    <t xml:space="preserve">    自然资源海洋气象等</t>
  </si>
  <si>
    <t xml:space="preserve">    粮油物资储备</t>
  </si>
  <si>
    <t xml:space="preserve">    灾害防治及应急管理</t>
  </si>
  <si>
    <t xml:space="preserve">    其他收入</t>
  </si>
  <si>
    <t>说明：按照财政事权与支出责任划分改革有关要求，在一般性转移支付科目下增设共同财政事权转移支付科目。</t>
  </si>
  <si>
    <t>公开表10</t>
  </si>
  <si>
    <t>2023年遂宁市河东新区对下税收返还和转移支付补助预算（草案）表（分项目）</t>
  </si>
  <si>
    <t>转移支付名称</t>
  </si>
  <si>
    <t>一、（市、县）对下转移支付</t>
  </si>
  <si>
    <t>（一）（市、县）对下一般性转移支付</t>
  </si>
  <si>
    <t xml:space="preserve"> 其中：均衡性转移支付</t>
  </si>
  <si>
    <t>体制结算补助</t>
  </si>
  <si>
    <t>……</t>
  </si>
  <si>
    <t>（二）（市、县）对下专项转移支付</t>
  </si>
  <si>
    <t xml:space="preserve"> 其中：民族事业发展资金</t>
  </si>
  <si>
    <t>青少年事业发展专项资金</t>
  </si>
  <si>
    <t>基层行政单位救灾专项资金</t>
  </si>
  <si>
    <t>妇女儿童事业发展专项资金</t>
  </si>
  <si>
    <t>质量技术监督专项资金</t>
  </si>
  <si>
    <t>技术改造与转型升级资金</t>
  </si>
  <si>
    <t>安全生产专项资金</t>
  </si>
  <si>
    <t>中国制造2025四川行动计划资金</t>
  </si>
  <si>
    <t>重点产业发展资金</t>
  </si>
  <si>
    <t>工业经济运行应急与要素保障资金</t>
  </si>
  <si>
    <t>科技服务业发展资金</t>
  </si>
  <si>
    <t>煤炭工业可持续发展资金</t>
  </si>
  <si>
    <t>中小企业发展专项资金</t>
  </si>
  <si>
    <t>二、（市、县）对下税收返还</t>
  </si>
  <si>
    <t>消费税和增值税税收返还</t>
  </si>
  <si>
    <t>所得税基数返还</t>
  </si>
  <si>
    <t>成品油税费改革税收返还</t>
  </si>
  <si>
    <t>增值税“五五分享”税收返还</t>
  </si>
  <si>
    <t>说明：本表无数据，市河东新区无对下转移支付情况。</t>
  </si>
  <si>
    <t>公开表11</t>
  </si>
  <si>
    <t>2023年遂宁市河东新区对下税收返还和转移支付补助预算（草案）表（分地区）</t>
  </si>
  <si>
    <t>地  区</t>
  </si>
  <si>
    <t>xx（区、县）</t>
  </si>
  <si>
    <t>待清算分配数</t>
  </si>
  <si>
    <t>公开表12</t>
  </si>
  <si>
    <t>2023年遂宁市河东新区本级预算内基本建设支出预算（草案）表</t>
  </si>
  <si>
    <t>单位：万元、%</t>
  </si>
  <si>
    <t>上  年
执行数</t>
  </si>
  <si>
    <t>为上年执行
（%）</t>
  </si>
  <si>
    <t>二、公共安全支出</t>
  </si>
  <si>
    <t>三、教育支出</t>
  </si>
  <si>
    <t>四、科学技术支出</t>
  </si>
  <si>
    <t>五、文化体育与传媒支出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</si>
  <si>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</si>
  <si>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</si>
  <si>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</si>
  <si>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</si>
  <si>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</si>
  <si>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</si>
  <si>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</si>
  <si>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</si>
  <si>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</si>
  <si>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十五、自然资源海洋气象等支出</t>
  </si>
  <si>
    <t>十六、住房保障支出</t>
  </si>
  <si>
    <t>十七、粮油物资储备支出</t>
  </si>
  <si>
    <t>十八、灾害防治及应急管理支出</t>
  </si>
  <si>
    <t>十九、其他支出</t>
  </si>
  <si>
    <t>市河东新区本级预算内基本建设支出</t>
  </si>
  <si>
    <t>说明：因财力实际情况，尚未单独建立预算内基本建设支出预算。</t>
  </si>
  <si>
    <t>公开表13</t>
  </si>
  <si>
    <t>2023年遂宁市河东新区本级重大投资计划和项目预算（草案）表</t>
  </si>
  <si>
    <t>项目名称</t>
  </si>
  <si>
    <t>建设
性质</t>
  </si>
  <si>
    <t>建设
年限</t>
  </si>
  <si>
    <t>总投资</t>
  </si>
  <si>
    <t>预算内投资</t>
  </si>
  <si>
    <t>建设内容</t>
  </si>
  <si>
    <t>备注</t>
  </si>
  <si>
    <t>承诺
资金</t>
  </si>
  <si>
    <t>已安排
投资</t>
  </si>
  <si>
    <t>2022年
投资建议</t>
  </si>
  <si>
    <t>建设
总规模</t>
  </si>
  <si>
    <t>2022年
建设内容</t>
  </si>
  <si>
    <t>一、重大基础设施</t>
  </si>
  <si>
    <t>项目一</t>
  </si>
  <si>
    <t>项目二</t>
  </si>
  <si>
    <t>二、重大社会事业和民生工程</t>
  </si>
  <si>
    <t>三、重大创新平台</t>
  </si>
  <si>
    <t>合  计</t>
  </si>
  <si>
    <t>说明：本表无数据。</t>
  </si>
  <si>
    <t>公开表14</t>
  </si>
  <si>
    <t>2023年遂宁市河东新区政府性基金收入预算（草案）表</t>
  </si>
  <si>
    <t>一、政府性基金收入</t>
  </si>
  <si>
    <t xml:space="preserve">      农网还贷资金收入</t>
  </si>
  <si>
    <t xml:space="preserve">      民航发展基金收入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</si>
  <si>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</si>
  <si>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</si>
  <si>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</si>
  <si>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</si>
  <si>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</si>
  <si>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</si>
  <si>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</si>
  <si>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</si>
  <si>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</si>
  <si>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</si>
  <si>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</si>
  <si>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</si>
  <si>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</si>
  <si>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其他政府性基金收入</t>
  </si>
  <si>
    <t>二、专项债券对应项目专项收入</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</si>
  <si>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</si>
  <si>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</si>
  <si>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</si>
  <si>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国有土地收益基金专项债务对应项目专项收入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</si>
  <si>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</si>
  <si>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</si>
  <si>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</si>
  <si>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</si>
  <si>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</si>
  <si>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</si>
  <si>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</si>
  <si>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</si>
  <si>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政府性基金预算收入合计</t>
  </si>
  <si>
    <t>公开表15</t>
  </si>
  <si>
    <t>2023年遂宁市河东新区政府性基金支出预算（草案）表</t>
  </si>
  <si>
    <t>一、国家电影事业发展专项资金安排的支出</t>
  </si>
  <si>
    <t>二、旅游发展基金支出</t>
  </si>
  <si>
    <t>三、国家电影事业发展专项资金对应专项债务收入安排的支出</t>
  </si>
  <si>
    <t>四、大中型水库移民后期扶持基金支出</t>
  </si>
  <si>
    <t>五、小型水库移民扶助基金安排的支出</t>
  </si>
  <si>
    <t>六、小型水库移民扶助基金对应专项债务收入安排的支出</t>
  </si>
  <si>
    <t>七、可再生能源电价附加收入安排的支出</t>
  </si>
  <si>
    <t>八、国有土地使用权出让收入安排的支出</t>
  </si>
  <si>
    <t>九、国有土地收益基金及对应专项债务收入安排的支出</t>
  </si>
  <si>
    <t>十、农业土地开发资金安排的支出</t>
  </si>
  <si>
    <t>十一、城市基础设施配套费安排的支出</t>
  </si>
  <si>
    <t>十二、污水处理费安排的支出</t>
  </si>
  <si>
    <t>十三、土地储备专项债券收入安排的支出</t>
  </si>
  <si>
    <t>十四、棚户区改造专项债券收入安排的支出</t>
  </si>
  <si>
    <t>十五、城市基础设施配套费对应专项债务收入安排的支出</t>
  </si>
  <si>
    <t>十六、污水处理费对应专项债务收入安排的支出</t>
  </si>
  <si>
    <t>十七、大中型水库库区基金安排的支出</t>
  </si>
  <si>
    <t>十八、国家重大水利工程建设基金安排的支出</t>
  </si>
  <si>
    <t>十九、大中型水库库区基金对应专项债务收入安排的支出</t>
  </si>
  <si>
    <t>二十、国家重大水利工程建设基金对应专项债务收入安排的支出</t>
  </si>
  <si>
    <t>二十一、车辆通行费安排的支出</t>
  </si>
  <si>
    <t>二十二、港口建设费安排的支出</t>
  </si>
  <si>
    <t>二十三、民航发展基金支出</t>
  </si>
  <si>
    <t>二十四、车辆通行费对应专项债务收入安排的支出</t>
  </si>
  <si>
    <t>二十五、港口建设费对应专项债务收入安排的支出</t>
  </si>
  <si>
    <t>二十六、农网还贷资金支出</t>
  </si>
  <si>
    <t>二十七、其他政府性基金及对应专项债务收入安排的支出</t>
  </si>
  <si>
    <t>二十八、彩票发行销售机构业务费安排的支出</t>
  </si>
  <si>
    <t>二十九、彩票公益金安排的支出</t>
  </si>
  <si>
    <t>三十、地方政府专项债务付息支出</t>
  </si>
  <si>
    <t>三十一、地方政府专项债务发行费用支出</t>
  </si>
  <si>
    <t>政府性基金支出合计</t>
  </si>
  <si>
    <t>公开表16</t>
  </si>
  <si>
    <t>2023年遂宁市河东新区政府性基金收支预算平衡（草案）表</t>
  </si>
  <si>
    <t>政府性基金收入</t>
  </si>
  <si>
    <t>政府性基金支出</t>
  </si>
  <si>
    <t>调入资金</t>
  </si>
  <si>
    <t xml:space="preserve">  地方政府专项债务还本支出</t>
  </si>
  <si>
    <t xml:space="preserve">  地方政府债务收入</t>
  </si>
  <si>
    <t>收入总计</t>
  </si>
  <si>
    <t>支出总计</t>
  </si>
  <si>
    <t>公开表17</t>
  </si>
  <si>
    <t>2023年遂宁市河东新区本级政府性基金收入预算（草案）表</t>
  </si>
  <si>
    <t>公开表18</t>
  </si>
  <si>
    <t>2023年遂宁市河东新区本级政府性基金支出预算（草案）表</t>
  </si>
  <si>
    <t>公开表19</t>
  </si>
  <si>
    <t>2023年遂宁市河东新区本级政府性基金收支预算平衡（草案）表</t>
  </si>
  <si>
    <t>公开表20</t>
  </si>
  <si>
    <t>2023年中省对遂宁市河东新区政府性基金
转移支付补助预算（草案）表</t>
  </si>
  <si>
    <t xml:space="preserve">    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</si>
  <si>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</si>
  <si>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</si>
  <si>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</si>
  <si>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</si>
  <si>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</si>
  <si>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</si>
  <si>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</si>
  <si>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</si>
  <si>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</si>
  <si>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大中型水库移民后期扶持基金收入</t>
  </si>
  <si>
    <t xml:space="preserve">    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</si>
  <si>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</si>
  <si>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</si>
  <si>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</si>
  <si>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</si>
  <si>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</si>
  <si>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</si>
  <si>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</si>
  <si>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</si>
  <si>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</si>
  <si>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</si>
  <si>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</si>
  <si>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</si>
  <si>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污水处理费收入</t>
  </si>
  <si>
    <t xml:space="preserve">    彩票发行机构和彩票销售机构的业务费用</t>
  </si>
  <si>
    <t xml:space="preserve">    其他政府性基金收入</t>
  </si>
  <si>
    <t>公开表21</t>
  </si>
  <si>
    <t>2023年遂宁市河东新区国有资本经营预算收入预算（草案）表</t>
  </si>
  <si>
    <t>增减
（%）</t>
  </si>
  <si>
    <t>一、利润收入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</si>
  <si>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</si>
  <si>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</si>
  <si>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</si>
  <si>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</si>
  <si>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</si>
  <si>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</si>
  <si>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</si>
  <si>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</si>
  <si>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</si>
  <si>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</si>
  <si>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</si>
  <si>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</si>
  <si>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</si>
  <si>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</si>
  <si>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</si>
  <si>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</si>
  <si>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</si>
  <si>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</si>
  <si>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</si>
  <si>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</si>
  <si>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</si>
  <si>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</si>
  <si>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</si>
  <si>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</si>
  <si>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</si>
  <si>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</si>
  <si>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</si>
  <si>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</si>
  <si>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机关社团企业利润收入</t>
  </si>
  <si>
    <t xml:space="preserve">    金融企业利润收入（国资预算）</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</si>
  <si>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</si>
  <si>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</si>
  <si>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</si>
  <si>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</si>
  <si>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</si>
  <si>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</si>
  <si>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</si>
  <si>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</si>
  <si>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</si>
  <si>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</si>
  <si>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</si>
  <si>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</si>
  <si>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</si>
  <si>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</si>
  <si>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</si>
  <si>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</si>
  <si>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</si>
  <si>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</si>
  <si>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t>
  </si>
  <si>
    <t>公开表22</t>
  </si>
  <si>
    <t>2023年遂宁市河东新区国有资本经营预算支出预算（草案）表</t>
  </si>
  <si>
    <t>一、社会保障和就业支出</t>
  </si>
  <si>
    <t xml:space="preserve">  （一）补充全国社会保障基金支出</t>
  </si>
  <si>
    <t xml:space="preserve">      国有资本经营预算补充社保基金支出</t>
  </si>
  <si>
    <t>二、国有资本经营预算支出</t>
  </si>
  <si>
    <t xml:space="preserve">  （一）解决历史遗留问题及改革成本支出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</si>
  <si>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</si>
  <si>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</si>
  <si>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</si>
  <si>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</si>
  <si>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</si>
  <si>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</si>
  <si>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</si>
  <si>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</si>
  <si>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</si>
  <si>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（二）国有企业资本金注入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</si>
  <si>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</si>
  <si>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</si>
  <si>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</si>
  <si>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</si>
  <si>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</si>
  <si>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</si>
  <si>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</si>
  <si>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</si>
  <si>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（三）国有企业政策性补贴</t>
  </si>
  <si>
    <t xml:space="preserve">      国有企业政策性补贴</t>
  </si>
  <si>
    <t xml:space="preserve">  （四）金融国有资本经营预算支出</t>
  </si>
  <si>
    <t xml:space="preserve">      资本性支出</t>
  </si>
  <si>
    <t xml:space="preserve">      改革性支出</t>
  </si>
  <si>
    <t xml:space="preserve">      其他金融国有资本经营预算支出</t>
  </si>
  <si>
    <t xml:space="preserve">  （五）其他国有资本经营预算支出</t>
  </si>
  <si>
    <t xml:space="preserve">      其他国有资本经营预算支出</t>
  </si>
  <si>
    <t>国有资本经营预算支出</t>
  </si>
  <si>
    <t>公开表23</t>
  </si>
  <si>
    <t>2023年遂宁市河东新区国有资本经营预算收支预算平衡（草案）表</t>
  </si>
  <si>
    <t xml:space="preserve">  一、利润收入</t>
  </si>
  <si>
    <t xml:space="preserve">  一、解决历史遗留问题及改革成本支出</t>
  </si>
  <si>
    <t xml:space="preserve">  二、股利、股息收入</t>
  </si>
  <si>
    <t xml:space="preserve">  二、国有企业资本金注入</t>
  </si>
  <si>
    <t xml:space="preserve">  三、产权转让收入</t>
  </si>
  <si>
    <t xml:space="preserve">  三、国有企业政策性补贴</t>
  </si>
  <si>
    <t xml:space="preserve">  四、清算收入</t>
  </si>
  <si>
    <t xml:space="preserve">  四、金融国有资本经营预算支出</t>
  </si>
  <si>
    <t xml:space="preserve">  五、其他收入</t>
  </si>
  <si>
    <t xml:space="preserve">  五、其他国有资本经营预算支出</t>
  </si>
  <si>
    <t>转移支付收入</t>
  </si>
  <si>
    <t>转移支付支出</t>
  </si>
  <si>
    <t>上年结转收入</t>
  </si>
  <si>
    <t>调出资金</t>
  </si>
  <si>
    <t>公开表24</t>
  </si>
  <si>
    <t>2023年遂宁市河东新区本级国有资本经营预算收入预算（草案）表</t>
  </si>
  <si>
    <t>公开表25</t>
  </si>
  <si>
    <t>2023年遂宁市河东新区本级国有资本经营预算支出预算（草案）表</t>
  </si>
  <si>
    <t>公开表26</t>
  </si>
  <si>
    <t>2023年遂宁市河东新区本级国有资本经营预算收支预算平衡（草案）表</t>
  </si>
  <si>
    <t>公开表27</t>
  </si>
  <si>
    <t>2023年遂宁市河东新区对下国有资本经营预算转移支付预算（草案）表</t>
  </si>
  <si>
    <t>一、解决历史遗留问题及改革成本支出</t>
  </si>
  <si>
    <t xml:space="preserve">  （一）厂办大集体改革支出</t>
  </si>
  <si>
    <t xml:space="preserve">  （二）“三供一业”移交补助支出</t>
  </si>
  <si>
    <t xml:space="preserve">  （三）国有企业办职教幼教补助支出</t>
  </si>
  <si>
    <t xml:space="preserve">  （四）其他解决历史遗留问题及改革成本支出</t>
  </si>
  <si>
    <t>二、国有企业资本金注入</t>
  </si>
  <si>
    <t xml:space="preserve">  （一）国有经济结构调整支出</t>
  </si>
  <si>
    <t xml:space="preserve">  （二）公益性设施投资支出</t>
  </si>
  <si>
    <t xml:space="preserve">  （三）前瞻性战略性产业发展支出</t>
  </si>
  <si>
    <t xml:space="preserve">  （三）其他国有企业资本金注入</t>
  </si>
  <si>
    <t>三、国有企业政策性补贴</t>
  </si>
  <si>
    <t>四、其他国有资本经营预算支出</t>
  </si>
  <si>
    <t>说明：市河东新区无下级财政部门，本表无数据。</t>
  </si>
  <si>
    <t>公开表28</t>
  </si>
  <si>
    <t>2023年遂宁市河东新区社会保险基金收入预算（草案）表</t>
  </si>
  <si>
    <t>一、城镇职工基本医疗保险基金收入</t>
  </si>
  <si>
    <t xml:space="preserve">    其中：基本医疗保险费收入</t>
  </si>
  <si>
    <r>
      <rPr>
        <sz val="12"/>
        <rFont val="宋体"/>
        <family val="3"/>
        <charset val="134"/>
      </rPr>
      <t xml:space="preserve">  </t>
    </r>
    <r>
      <rPr>
        <sz val="11"/>
        <rFont val="宋体"/>
        <family val="3"/>
        <charset val="134"/>
      </rPr>
      <t xml:space="preserve"> </t>
    </r>
    <r>
      <rPr>
        <sz val="12"/>
        <rFont val="宋体"/>
        <family val="3"/>
        <charset val="134"/>
      </rPr>
      <t>基本医疗保险基金财政补贴收入</t>
    </r>
  </si>
  <si>
    <r>
      <rPr>
        <sz val="12"/>
        <rFont val="宋体"/>
        <family val="3"/>
        <charset val="134"/>
      </rPr>
      <t xml:space="preserve"> </t>
    </r>
    <r>
      <rPr>
        <sz val="11"/>
        <rFont val="宋体"/>
        <family val="3"/>
        <charset val="134"/>
      </rPr>
      <t xml:space="preserve"> </t>
    </r>
    <r>
      <rPr>
        <sz val="12"/>
        <rFont val="宋体"/>
        <family val="3"/>
        <charset val="134"/>
      </rPr>
      <t xml:space="preserve"> 其他基本医疗保险基金收入</t>
    </r>
  </si>
  <si>
    <t>二、城乡居民基本医疗保险基金收入</t>
  </si>
  <si>
    <r>
      <rPr>
        <sz val="12"/>
        <rFont val="宋体"/>
        <family val="3"/>
        <charset val="134"/>
      </rPr>
      <t xml:space="preserve"> </t>
    </r>
    <r>
      <rPr>
        <sz val="11"/>
        <rFont val="宋体"/>
        <family val="3"/>
        <charset val="134"/>
      </rPr>
      <t xml:space="preserve">   其中：城乡居民基本医疗保险基金收入</t>
    </r>
  </si>
  <si>
    <r>
      <rPr>
        <sz val="12"/>
        <rFont val="宋体"/>
        <family val="3"/>
        <charset val="134"/>
      </rPr>
      <t xml:space="preserve"> </t>
    </r>
    <r>
      <rPr>
        <sz val="11"/>
        <rFont val="宋体"/>
        <family val="3"/>
        <charset val="134"/>
      </rPr>
      <t xml:space="preserve">         财政补贴收入</t>
    </r>
  </si>
  <si>
    <r>
      <rPr>
        <sz val="12"/>
        <rFont val="宋体"/>
        <family val="3"/>
        <charset val="134"/>
      </rPr>
      <t xml:space="preserve"> </t>
    </r>
    <r>
      <rPr>
        <sz val="11"/>
        <rFont val="宋体"/>
        <family val="3"/>
        <charset val="134"/>
      </rPr>
      <t xml:space="preserve">         </t>
    </r>
    <r>
      <rPr>
        <sz val="12"/>
        <rFont val="宋体"/>
        <family val="3"/>
        <charset val="134"/>
      </rPr>
      <t>其他收入</t>
    </r>
  </si>
  <si>
    <t>三、失业保险基金收入</t>
  </si>
  <si>
    <t xml:space="preserve">    其中：失业保险费收入</t>
  </si>
  <si>
    <r>
      <rPr>
        <sz val="12"/>
        <rFont val="宋体"/>
        <family val="3"/>
        <charset val="134"/>
      </rPr>
      <t xml:space="preserve"> </t>
    </r>
    <r>
      <rPr>
        <sz val="11"/>
        <rFont val="宋体"/>
        <family val="3"/>
        <charset val="134"/>
      </rPr>
      <t xml:space="preserve"> </t>
    </r>
    <r>
      <rPr>
        <sz val="12"/>
        <rFont val="宋体"/>
        <family val="3"/>
        <charset val="134"/>
      </rPr>
      <t xml:space="preserve"> 其他失业保险基金收入</t>
    </r>
  </si>
  <si>
    <t>四、工伤保险基金收入</t>
  </si>
  <si>
    <t xml:space="preserve">    其中：工伤保险费收入</t>
  </si>
  <si>
    <r>
      <rPr>
        <sz val="12"/>
        <rFont val="宋体"/>
        <family val="3"/>
        <charset val="134"/>
      </rPr>
      <t xml:space="preserve"> </t>
    </r>
    <r>
      <rPr>
        <sz val="11"/>
        <rFont val="宋体"/>
        <family val="3"/>
        <charset val="134"/>
      </rPr>
      <t xml:space="preserve"> </t>
    </r>
    <r>
      <rPr>
        <sz val="12"/>
        <rFont val="宋体"/>
        <family val="3"/>
        <charset val="134"/>
      </rPr>
      <t xml:space="preserve"> </t>
    </r>
    <r>
      <rPr>
        <sz val="11"/>
        <rFont val="宋体"/>
        <family val="3"/>
        <charset val="134"/>
      </rPr>
      <t xml:space="preserve">       </t>
    </r>
    <r>
      <rPr>
        <sz val="12"/>
        <rFont val="宋体"/>
        <family val="3"/>
        <charset val="134"/>
      </rPr>
      <t>其他工伤保险基金收入</t>
    </r>
  </si>
  <si>
    <t>五、生育保险基金收入</t>
  </si>
  <si>
    <r>
      <rPr>
        <sz val="12"/>
        <rFont val="宋体"/>
        <family val="3"/>
        <charset val="134"/>
      </rPr>
      <t xml:space="preserve"> </t>
    </r>
    <r>
      <rPr>
        <sz val="11"/>
        <rFont val="宋体"/>
        <family val="3"/>
        <charset val="134"/>
      </rPr>
      <t xml:space="preserve">   其中：生育保险基金收入</t>
    </r>
  </si>
  <si>
    <r>
      <rPr>
        <sz val="12"/>
        <rFont val="宋体"/>
        <family val="3"/>
        <charset val="134"/>
      </rPr>
      <t xml:space="preserve"> </t>
    </r>
    <r>
      <rPr>
        <sz val="11"/>
        <rFont val="宋体"/>
        <family val="3"/>
        <charset val="134"/>
      </rPr>
      <t xml:space="preserve"> </t>
    </r>
    <r>
      <rPr>
        <sz val="12"/>
        <rFont val="宋体"/>
        <family val="3"/>
        <charset val="134"/>
      </rPr>
      <t xml:space="preserve"> </t>
    </r>
    <r>
      <rPr>
        <sz val="11"/>
        <rFont val="宋体"/>
        <family val="3"/>
        <charset val="134"/>
      </rPr>
      <t xml:space="preserve">       </t>
    </r>
    <r>
      <rPr>
        <sz val="12"/>
        <rFont val="宋体"/>
        <family val="3"/>
        <charset val="134"/>
      </rPr>
      <t>其他生育保险基金收入</t>
    </r>
  </si>
  <si>
    <t>六、城乡居民基本养老保险基金收入</t>
  </si>
  <si>
    <r>
      <rPr>
        <sz val="12"/>
        <rFont val="宋体"/>
        <family val="3"/>
        <charset val="134"/>
      </rPr>
      <t xml:space="preserve"> </t>
    </r>
    <r>
      <rPr>
        <sz val="11"/>
        <rFont val="宋体"/>
        <family val="3"/>
        <charset val="134"/>
      </rPr>
      <t xml:space="preserve">   其中：城乡居民基本养老保险基金收入</t>
    </r>
  </si>
  <si>
    <t>社会保险基金
收入合计</t>
  </si>
  <si>
    <t>其中：保险基金收入</t>
  </si>
  <si>
    <t xml:space="preserve">      财政补贴收入</t>
  </si>
  <si>
    <t>其他保险基金收入</t>
  </si>
  <si>
    <t>说明：因河东新区财政预算体制原因，无社会保险基金收入预算</t>
  </si>
  <si>
    <t>公开表29</t>
  </si>
  <si>
    <t>2023年遂宁市河东新区社会保险基金支出预算（草案）表</t>
  </si>
  <si>
    <t>一、城镇职工基本医疗保险基金支出</t>
  </si>
  <si>
    <t xml:space="preserve">    其中：基本医疗保险基金待遇支出</t>
  </si>
  <si>
    <r>
      <rPr>
        <sz val="12"/>
        <rFont val="宋体"/>
        <family val="3"/>
        <charset val="134"/>
      </rPr>
      <t xml:space="preserve">  </t>
    </r>
    <r>
      <rPr>
        <sz val="11"/>
        <rFont val="宋体"/>
        <family val="3"/>
        <charset val="134"/>
      </rPr>
      <t xml:space="preserve"> </t>
    </r>
    <r>
      <rPr>
        <sz val="12"/>
        <rFont val="宋体"/>
        <family val="3"/>
        <charset val="134"/>
      </rPr>
      <t>其他基本医疗保险基金支出</t>
    </r>
  </si>
  <si>
    <t>二、城乡居民基本医疗保险基金支出</t>
  </si>
  <si>
    <r>
      <rPr>
        <sz val="12"/>
        <rFont val="宋体"/>
        <family val="3"/>
        <charset val="134"/>
      </rPr>
      <t xml:space="preserve"> </t>
    </r>
    <r>
      <rPr>
        <sz val="11"/>
        <rFont val="宋体"/>
        <family val="3"/>
        <charset val="134"/>
      </rPr>
      <t xml:space="preserve">   其中：城乡居民基本医疗保险基金支出</t>
    </r>
  </si>
  <si>
    <r>
      <rPr>
        <sz val="12"/>
        <rFont val="宋体"/>
        <family val="3"/>
        <charset val="134"/>
      </rPr>
      <t xml:space="preserve"> </t>
    </r>
    <r>
      <rPr>
        <sz val="11"/>
        <rFont val="宋体"/>
        <family val="3"/>
        <charset val="134"/>
      </rPr>
      <t xml:space="preserve">       其他城乡居民基本医疗保险基金支出</t>
    </r>
  </si>
  <si>
    <t>三、失业保险基金支出</t>
  </si>
  <si>
    <t xml:space="preserve">    其中：失业保险待遇支出</t>
  </si>
  <si>
    <r>
      <rPr>
        <sz val="12"/>
        <rFont val="宋体"/>
        <family val="3"/>
        <charset val="134"/>
      </rPr>
      <t xml:space="preserve"> </t>
    </r>
    <r>
      <rPr>
        <sz val="11"/>
        <rFont val="宋体"/>
        <family val="3"/>
        <charset val="134"/>
      </rPr>
      <t xml:space="preserve">  </t>
    </r>
    <r>
      <rPr>
        <sz val="12"/>
        <rFont val="宋体"/>
        <family val="3"/>
        <charset val="134"/>
      </rPr>
      <t>医疗保险费支出</t>
    </r>
  </si>
  <si>
    <r>
      <rPr>
        <sz val="12"/>
        <rFont val="宋体"/>
        <family val="3"/>
        <charset val="134"/>
      </rPr>
      <t xml:space="preserve"> </t>
    </r>
    <r>
      <rPr>
        <sz val="11"/>
        <rFont val="宋体"/>
        <family val="3"/>
        <charset val="134"/>
      </rPr>
      <t xml:space="preserve">  </t>
    </r>
    <r>
      <rPr>
        <sz val="12"/>
        <rFont val="宋体"/>
        <family val="3"/>
        <charset val="134"/>
      </rPr>
      <t>丧葬抚恤补助支出</t>
    </r>
  </si>
  <si>
    <r>
      <rPr>
        <sz val="12"/>
        <rFont val="宋体"/>
        <family val="3"/>
        <charset val="134"/>
      </rPr>
      <t xml:space="preserve"> </t>
    </r>
    <r>
      <rPr>
        <sz val="11"/>
        <rFont val="宋体"/>
        <family val="3"/>
        <charset val="134"/>
      </rPr>
      <t xml:space="preserve">  </t>
    </r>
    <r>
      <rPr>
        <sz val="12"/>
        <rFont val="宋体"/>
        <family val="3"/>
        <charset val="134"/>
      </rPr>
      <t>稳岗补贴支出</t>
    </r>
  </si>
  <si>
    <r>
      <rPr>
        <sz val="12"/>
        <rFont val="宋体"/>
        <family val="3"/>
        <charset val="134"/>
      </rPr>
      <t xml:space="preserve"> </t>
    </r>
    <r>
      <rPr>
        <sz val="11"/>
        <rFont val="宋体"/>
        <family val="3"/>
        <charset val="134"/>
      </rPr>
      <t xml:space="preserve">  </t>
    </r>
    <r>
      <rPr>
        <sz val="12"/>
        <rFont val="宋体"/>
        <family val="3"/>
        <charset val="134"/>
      </rPr>
      <t>上解上级支出</t>
    </r>
  </si>
  <si>
    <r>
      <rPr>
        <sz val="12"/>
        <rFont val="宋体"/>
        <family val="3"/>
        <charset val="134"/>
      </rPr>
      <t xml:space="preserve"> </t>
    </r>
    <r>
      <rPr>
        <sz val="11"/>
        <rFont val="宋体"/>
        <family val="3"/>
        <charset val="134"/>
      </rPr>
      <t xml:space="preserve">  </t>
    </r>
    <r>
      <rPr>
        <sz val="12"/>
        <rFont val="宋体"/>
        <family val="3"/>
        <charset val="134"/>
      </rPr>
      <t>其他失业保险基金支出</t>
    </r>
  </si>
  <si>
    <t>四、工伤保险基金支出</t>
  </si>
  <si>
    <t xml:space="preserve">    其中：工伤保险待遇支出</t>
  </si>
  <si>
    <r>
      <rPr>
        <sz val="12"/>
        <rFont val="宋体"/>
        <family val="3"/>
        <charset val="134"/>
      </rPr>
      <t xml:space="preserve"> </t>
    </r>
    <r>
      <rPr>
        <sz val="11"/>
        <rFont val="宋体"/>
        <family val="3"/>
        <charset val="134"/>
      </rPr>
      <t xml:space="preserve">  </t>
    </r>
    <r>
      <rPr>
        <sz val="12"/>
        <rFont val="宋体"/>
        <family val="3"/>
        <charset val="134"/>
      </rPr>
      <t>其他工伤保险基金支出</t>
    </r>
  </si>
  <si>
    <r>
      <rPr>
        <sz val="12"/>
        <rFont val="宋体"/>
        <family val="3"/>
        <charset val="134"/>
      </rPr>
      <t xml:space="preserve"> </t>
    </r>
    <r>
      <rPr>
        <sz val="11"/>
        <rFont val="宋体"/>
        <family val="3"/>
        <charset val="134"/>
      </rPr>
      <t xml:space="preserve">  </t>
    </r>
    <r>
      <rPr>
        <sz val="12"/>
        <rFont val="宋体"/>
        <family val="3"/>
        <charset val="134"/>
      </rPr>
      <t>上解统筹基金支出</t>
    </r>
  </si>
  <si>
    <t>五、生育保险基金支出</t>
  </si>
  <si>
    <t xml:space="preserve">    其中：生育保险待遇支出</t>
  </si>
  <si>
    <r>
      <rPr>
        <sz val="12"/>
        <rFont val="宋体"/>
        <family val="3"/>
        <charset val="134"/>
      </rPr>
      <t xml:space="preserve"> </t>
    </r>
    <r>
      <rPr>
        <sz val="11"/>
        <rFont val="宋体"/>
        <family val="3"/>
        <charset val="134"/>
      </rPr>
      <t xml:space="preserve">  </t>
    </r>
    <r>
      <rPr>
        <sz val="12"/>
        <rFont val="宋体"/>
        <family val="3"/>
        <charset val="134"/>
      </rPr>
      <t>其他生育保险基金支出</t>
    </r>
  </si>
  <si>
    <t>六、城乡居民基本养老保险基金支出</t>
  </si>
  <si>
    <r>
      <rPr>
        <sz val="12"/>
        <rFont val="宋体"/>
        <family val="3"/>
        <charset val="134"/>
      </rPr>
      <t xml:space="preserve"> </t>
    </r>
    <r>
      <rPr>
        <sz val="11"/>
        <rFont val="宋体"/>
        <family val="3"/>
        <charset val="134"/>
      </rPr>
      <t xml:space="preserve">   其中：城乡居民基本养老保险基金支出</t>
    </r>
  </si>
  <si>
    <t>社会保险基金支出合计</t>
  </si>
  <si>
    <t>说明：因河东新区财政预算体制原因，无社会保险基金支出预算</t>
  </si>
  <si>
    <t>公开表30</t>
  </si>
  <si>
    <t>2023年遂宁市河东新区社会保险基金预算收支预算平衡（草案）表</t>
  </si>
  <si>
    <t>社会保险基金预算收入</t>
  </si>
  <si>
    <t>社会保险基金预算支出</t>
  </si>
  <si>
    <t>上年结余收入</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</si>
  <si>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</si>
  <si>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</si>
  <si>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</si>
  <si>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</si>
  <si>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</si>
  <si>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</si>
  <si>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</si>
  <si>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</si>
  <si>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</si>
  <si>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</si>
  <si>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</si>
  <si>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</si>
  <si>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</si>
  <si>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</si>
  <si>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公开表31</t>
  </si>
  <si>
    <t>2023年遂宁市河东新区本级社会保险基金收入预算（草案）表</t>
  </si>
  <si>
    <t>公开表32</t>
  </si>
  <si>
    <t>2023年遂宁市河东新区本级社会保险基金支出预算（草案）表</t>
  </si>
  <si>
    <t>公开表33</t>
  </si>
  <si>
    <t>2023年遂宁市河东新区本级社会保险基金预算收支预算平衡（草案）表</t>
  </si>
  <si>
    <t>公开表34</t>
  </si>
  <si>
    <t>遂宁市河东新区2022年地方政府债务限额及余额预算情况表</t>
  </si>
  <si>
    <t>地   区</t>
  </si>
  <si>
    <t>2022年债务限额</t>
  </si>
  <si>
    <t>2022年债务余额预计执行数</t>
  </si>
  <si>
    <t>一般债务</t>
  </si>
  <si>
    <t>专项债务</t>
  </si>
  <si>
    <t>公  式</t>
  </si>
  <si>
    <t>A=B+C</t>
  </si>
  <si>
    <t>B</t>
  </si>
  <si>
    <t>C</t>
  </si>
  <si>
    <t>D=E+F</t>
  </si>
  <si>
    <t>E</t>
  </si>
  <si>
    <t>F</t>
  </si>
  <si>
    <t>XX市（县）合计</t>
  </si>
  <si>
    <t xml:space="preserve">  一、XX市（县）本级</t>
  </si>
  <si>
    <t xml:space="preserve">  二、XX市（县）下级合计</t>
  </si>
  <si>
    <t>河东新区</t>
  </si>
  <si>
    <t>注：1.本表反映上一年度本地区、本级及所属地区地方政府债务限额及余额预计执行数。
    2.本表由县级以上地方各级财政部门在本级人民代表大会批准预算后二十日内公开。</t>
  </si>
  <si>
    <t>公开表35</t>
  </si>
  <si>
    <t>遂宁市河东新区地方政府一般债务余额情况表</t>
  </si>
  <si>
    <t>项    目</t>
  </si>
  <si>
    <t>执行数</t>
  </si>
  <si>
    <t>一、2021年末地方政府一般债务余额实际数</t>
  </si>
  <si>
    <t>二、2022年末地方政府一般债务限额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</si>
  <si>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</si>
  <si>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</si>
  <si>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</si>
  <si>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</si>
  <si>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</si>
  <si>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六、2022年末地方政府一般债务剩余年限（年）</t>
  </si>
  <si>
    <t>七、2023年地方政府一般债务新增举债额度</t>
  </si>
  <si>
    <t>八、2023年地方政府一般债务限额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</si>
  <si>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</si>
  <si>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公开表36</t>
  </si>
  <si>
    <t>遂宁市河东新区地方政府专项债务余额情况表</t>
  </si>
  <si>
    <t>一、2021年末地方政府专项债务余额实际数</t>
  </si>
  <si>
    <t>二、2022年末地方政府专项债务限额</t>
  </si>
  <si>
    <t>三、2022年地方政府专项债务发行额</t>
  </si>
  <si>
    <t>四、2022年地方政府专项债务还本额</t>
  </si>
  <si>
    <t>五、2022年末地方政府专项债务余额预计执行数</t>
  </si>
  <si>
    <t>六、2022年末地方政府专项债务剩余年限（年）</t>
  </si>
  <si>
    <t>七、2023年地方政府专项债务新增举债额度</t>
  </si>
  <si>
    <t>八、2023年末地方政府专项债务限额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</si>
  <si>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</si>
  <si>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公开表37</t>
  </si>
  <si>
    <t>遂宁市河东新区地方政府债券发行及还本付息情况表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</si>
  <si>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</si>
  <si>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</si>
  <si>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</si>
  <si>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</si>
  <si>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</si>
  <si>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</si>
  <si>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</si>
  <si>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</si>
  <si>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</si>
  <si>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</si>
  <si>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</si>
  <si>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</si>
  <si>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</si>
  <si>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</si>
  <si>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</si>
  <si>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</si>
  <si>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</si>
  <si>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</si>
  <si>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</si>
  <si>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</si>
  <si>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</si>
  <si>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</si>
  <si>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</si>
  <si>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</si>
  <si>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</si>
  <si>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</si>
  <si>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</si>
  <si>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</si>
  <si>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</si>
  <si>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</si>
  <si>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</si>
  <si>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公开表38</t>
  </si>
  <si>
    <t xml:space="preserve"> 遂宁市河东新区本级2022年地方政府专项债务表</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</si>
  <si>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</si>
  <si>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</si>
  <si>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</si>
  <si>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</si>
  <si>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</si>
  <si>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</si>
  <si>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</si>
  <si>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</si>
  <si>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</si>
  <si>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公开表39</t>
  </si>
  <si>
    <t>遂宁市河东新区本级2022年新增政府债券项目实施情况表</t>
  </si>
  <si>
    <t>区划名称</t>
  </si>
  <si>
    <t>项目实施单位</t>
  </si>
  <si>
    <t>新增债券资金发行金额</t>
  </si>
  <si>
    <t>财政部门资金拨付</t>
  </si>
  <si>
    <t>项目概况</t>
  </si>
  <si>
    <t>一般债券</t>
  </si>
  <si>
    <t>专项债券</t>
  </si>
  <si>
    <t>拨付金额</t>
  </si>
  <si>
    <t>拨付进度（%）</t>
  </si>
  <si>
    <t>遂宁市    河东新区</t>
  </si>
  <si>
    <t>河投公司</t>
  </si>
  <si>
    <t>涪江流域联盟河支流（河东新区段）水环境综合治理项目</t>
  </si>
  <si>
    <t>生态环境保护</t>
  </si>
  <si>
    <t>发改局</t>
  </si>
  <si>
    <t>遂宁市河东新区2022年小型水库安全运行项目</t>
  </si>
  <si>
    <t>水利安全</t>
  </si>
  <si>
    <t>东涪公司</t>
  </si>
  <si>
    <t>遂宁市河东新区科教园片区棚户区改造城中村项目（一期）</t>
  </si>
  <si>
    <t>棚户区改造</t>
  </si>
  <si>
    <t>灵泉景区提升改造项目</t>
  </si>
  <si>
    <t>文化旅游</t>
  </si>
  <si>
    <t>新城公司</t>
  </si>
  <si>
    <t>遂宁市河东新区永盛路道路及管廊工程</t>
  </si>
  <si>
    <t>交通基础设施</t>
  </si>
  <si>
    <t>新合公司</t>
  </si>
  <si>
    <t>遂宁市河东新区老旧小区改造项目</t>
  </si>
  <si>
    <t>遂宁市河东新区马田棚户区改造项目</t>
  </si>
  <si>
    <t>遂宁市河东新区来凤路道路及中环线管廊工程</t>
  </si>
  <si>
    <r>
      <rPr>
        <sz val="10"/>
        <color rgb="FF000000"/>
        <rFont val="宋体"/>
        <family val="3"/>
        <charset val="134"/>
      </rPr>
      <t>遂宁市河东新区二期（</t>
    </r>
    <r>
      <rPr>
        <sz val="10"/>
        <color rgb="FF000000"/>
        <rFont val="Times New Roman"/>
        <family val="1"/>
      </rPr>
      <t>A</t>
    </r>
    <r>
      <rPr>
        <sz val="10"/>
        <color rgb="FF000000"/>
        <rFont val="宋体"/>
        <family val="3"/>
        <charset val="134"/>
      </rPr>
      <t>区）整体城镇化建设</t>
    </r>
  </si>
  <si>
    <t>产城融合</t>
  </si>
  <si>
    <r>
      <rPr>
        <sz val="10"/>
        <color rgb="FF000000"/>
        <rFont val="宋体"/>
        <family val="3"/>
        <charset val="134"/>
      </rPr>
      <t>遂宁市河东新区绿色新城（</t>
    </r>
    <r>
      <rPr>
        <sz val="10"/>
        <color rgb="FF000000"/>
        <rFont val="Times New Roman"/>
        <family val="1"/>
      </rPr>
      <t>A</t>
    </r>
    <r>
      <rPr>
        <sz val="10"/>
        <color rgb="FF000000"/>
        <rFont val="宋体"/>
        <family val="3"/>
        <charset val="134"/>
      </rPr>
      <t>区）项目</t>
    </r>
  </si>
  <si>
    <t>遂宁市河东新区智慧产业园区配套基础设施建设项目</t>
  </si>
  <si>
    <t>遂宁市河东新区烟火里乡村旅游度假区项目</t>
  </si>
  <si>
    <t>新建成都至达州至万州铁路（遂宁段）项目</t>
  </si>
  <si>
    <t>遂宁市河东新区芳洲北路二期道路及管廊项目</t>
  </si>
  <si>
    <t>注：1.本表反映本级上一年度安排的新增地方政府债券资金使用情况。
    2.本表由县级以上地方各级财政部门在本级人民代表大会批准预算后二十日内公开。</t>
  </si>
  <si>
    <t>公开表40</t>
  </si>
  <si>
    <t>遂宁市河东新区2023年地方政府债务限额提前下达情况表</t>
  </si>
  <si>
    <t>下级</t>
  </si>
  <si>
    <t>一、2022年地方政府债务限额</t>
  </si>
  <si>
    <t>其中： 一般债务限额</t>
  </si>
  <si>
    <t xml:space="preserve">       专项债务限额</t>
  </si>
  <si>
    <t>二、提前下达的2023年新增地方政府债务限额</t>
  </si>
  <si>
    <t>注：1.本表反映本地区及本级预算中列示提前下达的新增地方政府债务限额情况。
    2.本表由县级以上地方各级财政部门在本级人民代表大会批准预算后二十日内公开。</t>
  </si>
  <si>
    <t>公开表41</t>
  </si>
  <si>
    <t>遂宁市河东新区本级2023年提前下达新增地方政府债券资金安排情况表</t>
  </si>
  <si>
    <t>项目领域</t>
  </si>
  <si>
    <t>项目主管部门</t>
  </si>
  <si>
    <t>债券性质</t>
  </si>
  <si>
    <t>发行金额</t>
  </si>
  <si>
    <t>新区建交局</t>
  </si>
  <si>
    <t>河东经合局</t>
  </si>
  <si>
    <t>遂宁市河东新区绿色新城（A区）项目</t>
  </si>
  <si>
    <t>产业园区基础设施</t>
  </si>
  <si>
    <t>遂宁市河东新区五彩缤纷北路道路及管廊工程项目</t>
  </si>
  <si>
    <t>注：1.本表反映本级当年提前下达的新增地方政府债券资金安排情况。
    2.本表由县级以上地方各级财政部门在本级人民代表大会批准预算后二十日内公开。</t>
  </si>
</sst>
</file>

<file path=xl/styles.xml><?xml version="1.0" encoding="utf-8"?>
<styleSheet xmlns="http://schemas.openxmlformats.org/spreadsheetml/2006/main">
  <numFmts count="11">
    <numFmt numFmtId="178" formatCode="yyyy&quot;年&quot;m&quot;月&quot;;@"/>
    <numFmt numFmtId="179" formatCode="0_ "/>
    <numFmt numFmtId="180" formatCode="0.0_ "/>
    <numFmt numFmtId="181" formatCode="0_);[Red]\(0\)"/>
    <numFmt numFmtId="182" formatCode="0.0"/>
    <numFmt numFmtId="183" formatCode="0.0000"/>
    <numFmt numFmtId="184" formatCode="#,##0_ "/>
    <numFmt numFmtId="185" formatCode="0.00_ "/>
    <numFmt numFmtId="186" formatCode="____@"/>
    <numFmt numFmtId="187" formatCode="0_ ;[Red]\-0\ "/>
    <numFmt numFmtId="188" formatCode="0.0_);[Red]\(0.0\)"/>
  </numFmts>
  <fonts count="46">
    <font>
      <sz val="11"/>
      <color theme="1"/>
      <name val="宋体"/>
      <charset val="134"/>
      <scheme val="minor"/>
    </font>
    <font>
      <sz val="12"/>
      <name val="方正黑体简体"/>
      <charset val="134"/>
    </font>
    <font>
      <sz val="20"/>
      <name val="方正小标宋简体"/>
      <family val="4"/>
      <charset val="134"/>
    </font>
    <font>
      <sz val="11"/>
      <name val="宋体"/>
      <family val="3"/>
      <charset val="134"/>
    </font>
    <font>
      <sz val="11"/>
      <color indexed="8"/>
      <name val="宋体"/>
      <family val="3"/>
      <charset val="134"/>
    </font>
    <font>
      <b/>
      <sz val="12"/>
      <name val="宋体"/>
      <family val="3"/>
      <charset val="134"/>
    </font>
    <font>
      <b/>
      <sz val="11"/>
      <name val="宋体"/>
      <family val="3"/>
      <charset val="134"/>
    </font>
    <font>
      <b/>
      <sz val="11"/>
      <color theme="1"/>
      <name val="宋体"/>
      <family val="3"/>
      <charset val="134"/>
      <scheme val="minor"/>
    </font>
    <font>
      <sz val="10"/>
      <name val="宋体"/>
      <family val="3"/>
      <charset val="134"/>
    </font>
    <font>
      <sz val="10"/>
      <color theme="1"/>
      <name val="宋体"/>
      <family val="3"/>
      <charset val="134"/>
    </font>
    <font>
      <sz val="12"/>
      <color indexed="8"/>
      <name val="方正黑体简体"/>
      <charset val="134"/>
    </font>
    <font>
      <sz val="20"/>
      <color indexed="8"/>
      <name val="方正小标宋简体"/>
      <family val="4"/>
      <charset val="134"/>
    </font>
    <font>
      <sz val="12"/>
      <color indexed="8"/>
      <name val="宋体"/>
      <family val="3"/>
      <charset val="134"/>
    </font>
    <font>
      <b/>
      <sz val="11"/>
      <color indexed="8"/>
      <name val="宋体"/>
      <family val="3"/>
      <charset val="134"/>
    </font>
    <font>
      <sz val="11"/>
      <color rgb="FF000000"/>
      <name val="宋体"/>
      <family val="3"/>
      <charset val="134"/>
    </font>
    <font>
      <sz val="12"/>
      <color theme="1"/>
      <name val="方正黑体简体"/>
      <charset val="134"/>
    </font>
    <font>
      <sz val="20"/>
      <color theme="1"/>
      <name val="方正小标宋简体"/>
      <family val="4"/>
      <charset val="134"/>
    </font>
    <font>
      <sz val="12"/>
      <color theme="1"/>
      <name val="宋体"/>
      <family val="3"/>
      <charset val="134"/>
      <scheme val="minor"/>
    </font>
    <font>
      <sz val="12"/>
      <color theme="1"/>
      <name val="宋体"/>
      <family val="3"/>
      <charset val="134"/>
    </font>
    <font>
      <b/>
      <sz val="12"/>
      <color indexed="8"/>
      <name val="宋体"/>
      <family val="3"/>
      <charset val="134"/>
    </font>
    <font>
      <sz val="10"/>
      <color rgb="FF000000"/>
      <name val="等线"/>
      <charset val="134"/>
    </font>
    <font>
      <sz val="10"/>
      <color rgb="FF000000"/>
      <name val="宋体"/>
      <family val="3"/>
      <charset val="134"/>
    </font>
    <font>
      <sz val="10"/>
      <color theme="1"/>
      <name val="宋体"/>
      <family val="3"/>
      <charset val="134"/>
      <scheme val="minor"/>
    </font>
    <font>
      <sz val="12"/>
      <color indexed="8"/>
      <name val="宋体"/>
      <family val="3"/>
      <charset val="134"/>
      <scheme val="minor"/>
    </font>
    <font>
      <b/>
      <sz val="11"/>
      <color indexed="8"/>
      <name val="宋体"/>
      <family val="3"/>
      <charset val="134"/>
      <scheme val="minor"/>
    </font>
    <font>
      <sz val="11"/>
      <color indexed="8"/>
      <name val="宋体"/>
      <family val="3"/>
      <charset val="134"/>
      <scheme val="minor"/>
    </font>
    <font>
      <sz val="11"/>
      <color theme="1"/>
      <name val="宋体"/>
      <family val="3"/>
      <charset val="134"/>
    </font>
    <font>
      <sz val="12"/>
      <name val="宋体"/>
      <family val="3"/>
      <charset val="134"/>
    </font>
    <font>
      <b/>
      <sz val="20"/>
      <name val="宋体"/>
      <family val="3"/>
      <charset val="134"/>
    </font>
    <font>
      <b/>
      <sz val="12"/>
      <name val="宋体"/>
      <family val="3"/>
      <charset val="134"/>
      <scheme val="minor"/>
    </font>
    <font>
      <sz val="12"/>
      <name val="宋体"/>
      <family val="3"/>
      <charset val="134"/>
      <scheme val="minor"/>
    </font>
    <font>
      <b/>
      <sz val="20"/>
      <name val="宋体"/>
      <family val="3"/>
      <charset val="134"/>
      <scheme val="minor"/>
    </font>
    <font>
      <b/>
      <sz val="12"/>
      <color theme="1"/>
      <name val="宋体"/>
      <family val="3"/>
      <charset val="134"/>
      <scheme val="minor"/>
    </font>
    <font>
      <b/>
      <sz val="20"/>
      <color theme="1"/>
      <name val="宋体"/>
      <family val="3"/>
      <charset val="134"/>
      <scheme val="minor"/>
    </font>
    <font>
      <b/>
      <sz val="12"/>
      <color rgb="FFFF0000"/>
      <name val="宋体"/>
      <family val="3"/>
      <charset val="134"/>
      <scheme val="minor"/>
    </font>
    <font>
      <sz val="11"/>
      <name val="宋体"/>
      <family val="3"/>
      <charset val="134"/>
      <scheme val="minor"/>
    </font>
    <font>
      <sz val="9"/>
      <color rgb="FF000000"/>
      <name val="宋体"/>
      <family val="3"/>
      <charset val="134"/>
    </font>
    <font>
      <sz val="11"/>
      <name val="Times New Roman"/>
      <family val="1"/>
    </font>
    <font>
      <b/>
      <sz val="18"/>
      <color theme="1"/>
      <name val="宋体"/>
      <family val="3"/>
      <charset val="134"/>
      <scheme val="minor"/>
    </font>
    <font>
      <b/>
      <sz val="12"/>
      <name val="方正黑体简体"/>
      <charset val="134"/>
    </font>
    <font>
      <sz val="12"/>
      <name val="Times New Roman"/>
      <family val="1"/>
    </font>
    <font>
      <sz val="11"/>
      <color indexed="8"/>
      <name val="宋体"/>
      <family val="3"/>
      <charset val="134"/>
      <scheme val="minor"/>
    </font>
    <font>
      <sz val="10"/>
      <color rgb="FF000000"/>
      <name val="Times New Roman"/>
      <family val="1"/>
    </font>
    <font>
      <b/>
      <sz val="9"/>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auto="1"/>
      </bottom>
      <diagonal/>
    </border>
    <border>
      <left style="thin">
        <color indexed="0"/>
      </left>
      <right style="thin">
        <color indexed="0"/>
      </right>
      <top style="thin">
        <color indexed="0"/>
      </top>
      <bottom style="thin">
        <color indexed="0"/>
      </bottom>
      <diagonal/>
    </border>
    <border>
      <left/>
      <right/>
      <top/>
      <bottom style="thin">
        <color indexed="8"/>
      </bottom>
      <diagonal/>
    </border>
  </borders>
  <cellStyleXfs count="22">
    <xf numFmtId="0" fontId="0"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44" fillId="0" borderId="0">
      <alignment vertical="center"/>
    </xf>
    <xf numFmtId="0" fontId="27" fillId="0" borderId="0"/>
    <xf numFmtId="0" fontId="40" fillId="0" borderId="0"/>
    <xf numFmtId="0" fontId="27" fillId="0" borderId="0"/>
    <xf numFmtId="0" fontId="27" fillId="0" borderId="0"/>
    <xf numFmtId="0" fontId="27" fillId="0" borderId="0"/>
    <xf numFmtId="0" fontId="27" fillId="0" borderId="0">
      <alignment vertical="center"/>
    </xf>
    <xf numFmtId="0" fontId="4" fillId="0" borderId="0">
      <alignment vertical="center"/>
    </xf>
    <xf numFmtId="0" fontId="41" fillId="0" borderId="0">
      <alignment vertical="center"/>
    </xf>
    <xf numFmtId="0" fontId="27" fillId="0" borderId="0"/>
    <xf numFmtId="0" fontId="27" fillId="0" borderId="0"/>
    <xf numFmtId="0" fontId="27" fillId="0" borderId="0"/>
    <xf numFmtId="0" fontId="44" fillId="0" borderId="0"/>
    <xf numFmtId="0" fontId="44" fillId="0" borderId="0">
      <alignment vertical="center"/>
    </xf>
    <xf numFmtId="0" fontId="27" fillId="0" borderId="0"/>
  </cellStyleXfs>
  <cellXfs count="304">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0"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0" fontId="0" fillId="0" borderId="0" xfId="0" applyFont="1" applyFill="1" applyAlignment="1">
      <alignment vertical="center"/>
    </xf>
    <xf numFmtId="0" fontId="5" fillId="0" borderId="0" xfId="0" applyFont="1" applyFill="1">
      <alignment vertical="center"/>
    </xf>
    <xf numFmtId="0" fontId="1" fillId="0" borderId="0" xfId="0" applyFont="1" applyFill="1" applyAlignment="1">
      <alignment horizontal="left" vertical="center" wrapText="1"/>
    </xf>
    <xf numFmtId="0" fontId="0" fillId="0" borderId="0" xfId="0" applyFont="1" applyFill="1" applyBorder="1" applyAlignment="1">
      <alignment horizontal="right" vertical="center" wrapText="1"/>
    </xf>
    <xf numFmtId="178" fontId="0" fillId="0" borderId="0" xfId="0" applyNumberFormat="1" applyFont="1" applyFill="1" applyBorder="1" applyAlignment="1">
      <alignment horizontal="righ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9" fontId="7"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18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9" fontId="0"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179" fontId="0" fillId="0" borderId="2" xfId="0" applyNumberFormat="1" applyFont="1" applyFill="1" applyBorder="1" applyAlignment="1" applyProtection="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0" xfId="0" applyFont="1" applyFill="1" applyAlignment="1">
      <alignment horizontal="right" vertical="center"/>
    </xf>
    <xf numFmtId="0" fontId="13" fillId="0" borderId="0" xfId="0" applyFont="1" applyFill="1" applyAlignment="1">
      <alignment vertical="center"/>
    </xf>
    <xf numFmtId="0" fontId="6" fillId="0" borderId="1" xfId="0" applyFont="1" applyFill="1" applyBorder="1" applyAlignment="1">
      <alignment vertical="center" wrapText="1"/>
    </xf>
    <xf numFmtId="180" fontId="6"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182" fontId="3" fillId="0"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xf>
    <xf numFmtId="180" fontId="3" fillId="0" borderId="1" xfId="0" applyNumberFormat="1" applyFont="1" applyFill="1" applyBorder="1" applyAlignment="1">
      <alignment horizontal="right" vertical="center" wrapText="1"/>
    </xf>
    <xf numFmtId="0" fontId="15"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179"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179" fontId="15" fillId="0" borderId="0" xfId="0" applyNumberFormat="1" applyFont="1" applyFill="1" applyBorder="1" applyAlignment="1">
      <alignment horizontal="left" vertical="center" wrapText="1"/>
    </xf>
    <xf numFmtId="9" fontId="15" fillId="0" borderId="0" xfId="0" applyNumberFormat="1" applyFont="1" applyFill="1" applyBorder="1" applyAlignment="1">
      <alignment horizontal="left" vertical="center" wrapText="1"/>
    </xf>
    <xf numFmtId="179" fontId="0" fillId="0" borderId="0" xfId="0" applyNumberFormat="1" applyFont="1" applyFill="1" applyBorder="1" applyAlignment="1">
      <alignment horizontal="right" vertical="center" wrapText="1"/>
    </xf>
    <xf numFmtId="0" fontId="18" fillId="0" borderId="0" xfId="0" applyFont="1" applyFill="1" applyBorder="1" applyAlignment="1">
      <alignment horizontal="right" vertical="center" wrapText="1"/>
    </xf>
    <xf numFmtId="179"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183" fontId="20" fillId="0" borderId="1"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right" vertical="center"/>
    </xf>
    <xf numFmtId="9" fontId="0"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21"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right" vertical="center" wrapText="1"/>
    </xf>
    <xf numFmtId="179" fontId="0"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ill="1">
      <alignment vertical="center"/>
    </xf>
    <xf numFmtId="0" fontId="22" fillId="0" borderId="0" xfId="0" applyFont="1" applyFill="1" applyBorder="1" applyAlignment="1">
      <alignment vertical="center" wrapText="1"/>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7" fillId="0" borderId="0" xfId="0" applyFont="1" applyFill="1" applyAlignment="1">
      <alignment horizontal="right" vertical="center"/>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0" fillId="0" borderId="1" xfId="0" applyFont="1" applyFill="1" applyBorder="1" applyAlignment="1">
      <alignment horizontal="justify" vertical="center"/>
    </xf>
    <xf numFmtId="0" fontId="0" fillId="0" borderId="1" xfId="0" applyFont="1" applyFill="1" applyBorder="1" applyAlignment="1">
      <alignment horizontal="center" vertical="center"/>
    </xf>
    <xf numFmtId="180" fontId="3"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4" fillId="0" borderId="0" xfId="0" applyFont="1" applyFill="1" applyAlignment="1">
      <alignment vertical="center" wrapText="1"/>
    </xf>
    <xf numFmtId="0" fontId="23" fillId="0" borderId="0" xfId="0" applyFont="1" applyFill="1" applyAlignment="1">
      <alignment horizontal="right" vertical="center"/>
    </xf>
    <xf numFmtId="0" fontId="24" fillId="0" borderId="0" xfId="0" applyFont="1" applyFill="1" applyAlignment="1">
      <alignment vertical="center"/>
    </xf>
    <xf numFmtId="0" fontId="25" fillId="0" borderId="0" xfId="0" applyFont="1" applyFill="1" applyAlignment="1">
      <alignment vertical="center"/>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80" fontId="3" fillId="0" borderId="1" xfId="0" applyNumberFormat="1" applyFont="1" applyFill="1" applyBorder="1" applyAlignment="1">
      <alignment vertical="center" wrapText="1"/>
    </xf>
    <xf numFmtId="0" fontId="25" fillId="0" borderId="0" xfId="0" applyFont="1" applyFill="1" applyAlignment="1">
      <alignment vertical="center" wrapText="1"/>
    </xf>
    <xf numFmtId="180" fontId="6" fillId="0" borderId="1" xfId="0" applyNumberFormat="1" applyFont="1" applyFill="1" applyBorder="1" applyAlignment="1">
      <alignment vertical="center" wrapText="1"/>
    </xf>
    <xf numFmtId="182" fontId="6" fillId="0" borderId="1" xfId="0" applyNumberFormat="1" applyFont="1" applyFill="1" applyBorder="1" applyAlignment="1">
      <alignment vertical="center" wrapText="1"/>
    </xf>
    <xf numFmtId="182" fontId="3" fillId="0" borderId="1" xfId="0" applyNumberFormat="1" applyFont="1" applyFill="1" applyBorder="1" applyAlignment="1">
      <alignment horizontal="center" vertical="center" wrapText="1"/>
    </xf>
    <xf numFmtId="0" fontId="1" fillId="0" borderId="0" xfId="13" applyFont="1" applyFill="1" applyAlignment="1">
      <alignment horizontal="left" vertical="center"/>
    </xf>
    <xf numFmtId="0" fontId="2" fillId="0" borderId="0" xfId="1" applyFont="1" applyFill="1" applyAlignment="1">
      <alignment horizontal="center" vertical="center"/>
    </xf>
    <xf numFmtId="0" fontId="0" fillId="0" borderId="0" xfId="1" applyFont="1" applyFill="1" applyAlignment="1">
      <alignment horizontal="right" vertical="center"/>
    </xf>
    <xf numFmtId="0" fontId="3" fillId="0" borderId="0" xfId="1" applyFont="1" applyFill="1">
      <alignment vertical="center"/>
    </xf>
    <xf numFmtId="0" fontId="12" fillId="0" borderId="0" xfId="1" applyFont="1" applyFill="1">
      <alignment vertical="center"/>
    </xf>
    <xf numFmtId="0" fontId="0" fillId="0" borderId="0" xfId="1" applyFont="1" applyFill="1">
      <alignment vertical="center"/>
    </xf>
    <xf numFmtId="184" fontId="1" fillId="0" borderId="0" xfId="13" applyNumberFormat="1" applyFont="1" applyFill="1" applyAlignment="1">
      <alignment horizontal="left" vertical="center"/>
    </xf>
    <xf numFmtId="0" fontId="12" fillId="0" borderId="0" xfId="1" applyFont="1" applyFill="1" applyAlignment="1">
      <alignment horizontal="right" vertical="center"/>
    </xf>
    <xf numFmtId="0" fontId="6" fillId="0" borderId="3" xfId="17" applyNumberFormat="1" applyFont="1" applyFill="1" applyBorder="1" applyAlignment="1" applyProtection="1">
      <alignment horizontal="center" vertical="center"/>
    </xf>
    <xf numFmtId="0" fontId="6" fillId="0" borderId="9" xfId="17" applyNumberFormat="1" applyFont="1" applyFill="1" applyBorder="1" applyAlignment="1" applyProtection="1">
      <alignment horizontal="center" vertical="center"/>
    </xf>
    <xf numFmtId="0" fontId="6" fillId="0" borderId="1" xfId="17" applyNumberFormat="1" applyFont="1" applyFill="1" applyBorder="1" applyAlignment="1" applyProtection="1">
      <alignment horizontal="center" vertical="center"/>
    </xf>
    <xf numFmtId="0" fontId="6" fillId="0" borderId="1" xfId="0" applyFont="1" applyFill="1" applyBorder="1" applyAlignment="1">
      <alignment vertical="center"/>
    </xf>
    <xf numFmtId="0" fontId="3" fillId="0" borderId="1" xfId="0" applyFont="1" applyFill="1" applyBorder="1" applyAlignment="1">
      <alignment horizontal="left" vertical="center" indent="1"/>
    </xf>
    <xf numFmtId="0" fontId="3" fillId="0" borderId="1" xfId="0" applyFont="1" applyFill="1" applyBorder="1" applyAlignment="1">
      <alignment vertical="center"/>
    </xf>
    <xf numFmtId="0" fontId="26" fillId="0" borderId="1" xfId="1" applyFont="1" applyFill="1" applyBorder="1" applyAlignment="1">
      <alignment horizontal="left" vertical="center" wrapText="1" indent="2"/>
    </xf>
    <xf numFmtId="0" fontId="3" fillId="0" borderId="1" xfId="0" applyFont="1" applyFill="1" applyBorder="1" applyAlignment="1">
      <alignment horizontal="left" vertical="center" indent="2"/>
    </xf>
    <xf numFmtId="0" fontId="26" fillId="0" borderId="1" xfId="1" applyFont="1" applyFill="1" applyBorder="1" applyAlignment="1">
      <alignment vertical="center" wrapText="1"/>
    </xf>
    <xf numFmtId="181" fontId="6" fillId="0" borderId="1" xfId="0" applyNumberFormat="1" applyFont="1" applyFill="1" applyBorder="1" applyAlignment="1">
      <alignment horizontal="center" vertical="center"/>
    </xf>
    <xf numFmtId="0" fontId="4" fillId="0" borderId="0" xfId="0" applyFont="1" applyFill="1" applyAlignment="1" applyProtection="1">
      <alignment vertical="center"/>
      <protection locked="0"/>
    </xf>
    <xf numFmtId="0" fontId="5" fillId="0" borderId="0" xfId="0" applyFont="1" applyFill="1" applyAlignment="1">
      <alignment horizontal="center" vertical="center"/>
    </xf>
    <xf numFmtId="0" fontId="27" fillId="0" borderId="0" xfId="0" applyFont="1" applyFill="1">
      <alignment vertical="center"/>
    </xf>
    <xf numFmtId="0" fontId="27"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lignment vertical="center"/>
    </xf>
    <xf numFmtId="0" fontId="27" fillId="0" borderId="1" xfId="0" applyFont="1" applyFill="1" applyBorder="1">
      <alignment vertical="center"/>
    </xf>
    <xf numFmtId="0" fontId="27" fillId="0" borderId="1" xfId="0" applyFont="1" applyFill="1" applyBorder="1" applyAlignment="1">
      <alignment horizontal="left" vertical="center" indent="2"/>
    </xf>
    <xf numFmtId="0" fontId="29" fillId="0" borderId="0" xfId="0" applyFont="1" applyFill="1">
      <alignment vertical="center"/>
    </xf>
    <xf numFmtId="0" fontId="29" fillId="0" borderId="0" xfId="0" applyFont="1" applyFill="1" applyAlignment="1">
      <alignment horizontal="center" vertical="center"/>
    </xf>
    <xf numFmtId="0" fontId="30" fillId="0" borderId="0" xfId="0" applyFont="1" applyFill="1">
      <alignment vertical="center"/>
    </xf>
    <xf numFmtId="0" fontId="30" fillId="0" borderId="0" xfId="0" applyFont="1" applyFill="1" applyAlignment="1">
      <alignment horizontal="right" vertical="center"/>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1" xfId="0" applyFont="1" applyFill="1" applyBorder="1">
      <alignment vertical="center"/>
    </xf>
    <xf numFmtId="0" fontId="30" fillId="0" borderId="1" xfId="0" applyFont="1" applyFill="1" applyBorder="1">
      <alignment vertical="center"/>
    </xf>
    <xf numFmtId="185" fontId="5" fillId="0" borderId="1" xfId="0" applyNumberFormat="1" applyFont="1" applyFill="1" applyBorder="1" applyAlignment="1">
      <alignment horizontal="center" vertical="center"/>
    </xf>
    <xf numFmtId="185" fontId="5" fillId="0" borderId="1" xfId="0" applyNumberFormat="1" applyFont="1" applyFill="1" applyBorder="1">
      <alignment vertical="center"/>
    </xf>
    <xf numFmtId="185" fontId="5" fillId="0" borderId="1" xfId="0" applyNumberFormat="1" applyFont="1" applyFill="1" applyBorder="1" applyAlignment="1">
      <alignment horizontal="left" vertical="center" indent="2"/>
    </xf>
    <xf numFmtId="0" fontId="32" fillId="0" borderId="0" xfId="0" applyFont="1" applyFill="1">
      <alignment vertical="center"/>
    </xf>
    <xf numFmtId="0" fontId="32" fillId="0" borderId="0" xfId="0" applyFont="1" applyFill="1" applyAlignment="1">
      <alignment horizontal="center" vertical="center"/>
    </xf>
    <xf numFmtId="0" fontId="17" fillId="0" borderId="0" xfId="0" applyFont="1" applyFill="1">
      <alignment vertical="center"/>
    </xf>
    <xf numFmtId="0" fontId="34"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0" xfId="0" applyFont="1" applyFill="1" applyBorder="1">
      <alignment vertical="center"/>
    </xf>
    <xf numFmtId="0" fontId="17" fillId="0" borderId="10" xfId="0" applyFont="1" applyFill="1" applyBorder="1">
      <alignment vertical="center"/>
    </xf>
    <xf numFmtId="0" fontId="35" fillId="0" borderId="0" xfId="0" applyFont="1" applyFill="1">
      <alignment vertical="center"/>
    </xf>
    <xf numFmtId="0" fontId="29" fillId="0" borderId="10" xfId="0" applyFont="1" applyFill="1" applyBorder="1" applyAlignment="1">
      <alignment horizontal="center" vertical="center"/>
    </xf>
    <xf numFmtId="0" fontId="29" fillId="0" borderId="10" xfId="0" applyFont="1" applyFill="1" applyBorder="1" applyAlignment="1">
      <alignment horizontal="center" vertical="center" wrapText="1"/>
    </xf>
    <xf numFmtId="0" fontId="5" fillId="0" borderId="10" xfId="14" applyFont="1" applyFill="1" applyBorder="1" applyAlignment="1">
      <alignment horizontal="left" vertical="center"/>
    </xf>
    <xf numFmtId="185" fontId="5" fillId="0" borderId="10" xfId="4" applyNumberFormat="1" applyFont="1" applyFill="1" applyBorder="1" applyAlignment="1">
      <alignment horizontal="right" vertical="center" wrapText="1"/>
    </xf>
    <xf numFmtId="0" fontId="27" fillId="0" borderId="10" xfId="14" applyFont="1" applyFill="1" applyBorder="1" applyAlignment="1">
      <alignment horizontal="left" vertical="center"/>
    </xf>
    <xf numFmtId="185" fontId="27" fillId="0" borderId="10" xfId="4" applyNumberFormat="1" applyFont="1" applyFill="1" applyBorder="1" applyAlignment="1">
      <alignment horizontal="right" vertical="center" wrapText="1"/>
    </xf>
    <xf numFmtId="0" fontId="5" fillId="0" borderId="10" xfId="14" applyFont="1" applyFill="1" applyBorder="1" applyAlignment="1">
      <alignment horizontal="center" vertical="center"/>
    </xf>
    <xf numFmtId="0" fontId="29" fillId="0" borderId="10" xfId="0" applyFont="1" applyFill="1" applyBorder="1">
      <alignment vertical="center"/>
    </xf>
    <xf numFmtId="0" fontId="30" fillId="0" borderId="10" xfId="0" applyFont="1" applyFill="1" applyBorder="1">
      <alignment vertical="center"/>
    </xf>
    <xf numFmtId="0" fontId="5" fillId="0" borderId="1" xfId="14" applyFont="1" applyFill="1" applyBorder="1" applyAlignment="1">
      <alignment horizontal="left" vertical="center"/>
    </xf>
    <xf numFmtId="179" fontId="5" fillId="0" borderId="1" xfId="4" applyNumberFormat="1" applyFont="1" applyFill="1" applyBorder="1" applyAlignment="1">
      <alignment horizontal="right" vertical="center" wrapText="1"/>
    </xf>
    <xf numFmtId="179" fontId="5" fillId="0" borderId="1" xfId="14" applyNumberFormat="1" applyFont="1" applyFill="1" applyBorder="1" applyAlignment="1">
      <alignment horizontal="right" vertical="center" wrapText="1"/>
    </xf>
    <xf numFmtId="0" fontId="5" fillId="0" borderId="1" xfId="14" applyFont="1" applyFill="1" applyBorder="1" applyAlignment="1">
      <alignment vertical="center"/>
    </xf>
    <xf numFmtId="186" fontId="27" fillId="0" borderId="1" xfId="14" applyNumberFormat="1" applyFont="1" applyFill="1" applyBorder="1" applyAlignment="1">
      <alignment horizontal="left" vertical="center"/>
    </xf>
    <xf numFmtId="179" fontId="27" fillId="0" borderId="1" xfId="14" applyNumberFormat="1" applyFont="1" applyFill="1" applyBorder="1" applyAlignment="1">
      <alignment horizontal="right" vertical="center" wrapText="1"/>
    </xf>
    <xf numFmtId="0" fontId="27" fillId="0" borderId="1" xfId="14" applyFont="1" applyFill="1" applyBorder="1" applyAlignment="1">
      <alignment horizontal="left" vertical="center"/>
    </xf>
    <xf numFmtId="179" fontId="5" fillId="0" borderId="1" xfId="0" applyNumberFormat="1" applyFont="1" applyFill="1" applyBorder="1" applyAlignment="1">
      <alignment horizontal="right" vertical="center" wrapText="1"/>
    </xf>
    <xf numFmtId="179" fontId="27" fillId="0" borderId="1" xfId="0" applyNumberFormat="1" applyFont="1" applyFill="1" applyBorder="1" applyAlignment="1">
      <alignment horizontal="right" vertical="center" wrapText="1"/>
    </xf>
    <xf numFmtId="0" fontId="5" fillId="0" borderId="1" xfId="14" applyFont="1" applyFill="1" applyBorder="1" applyAlignment="1">
      <alignment horizontal="center" vertical="center"/>
    </xf>
    <xf numFmtId="0" fontId="27" fillId="0" borderId="0" xfId="2" applyFont="1" applyFill="1" applyBorder="1" applyAlignment="1">
      <alignment vertical="center"/>
    </xf>
    <xf numFmtId="184" fontId="27" fillId="0" borderId="0" xfId="16" applyNumberFormat="1" applyFont="1" applyFill="1" applyBorder="1" applyAlignment="1">
      <alignment vertical="center"/>
    </xf>
    <xf numFmtId="184" fontId="27" fillId="0" borderId="0" xfId="16" applyNumberFormat="1" applyFont="1" applyFill="1" applyBorder="1"/>
    <xf numFmtId="0" fontId="5" fillId="0" borderId="0" xfId="2" applyFont="1" applyFill="1" applyBorder="1" applyAlignment="1">
      <alignment vertical="center"/>
    </xf>
    <xf numFmtId="181" fontId="27" fillId="0" borderId="0" xfId="2" applyNumberFormat="1" applyFont="1" applyFill="1" applyBorder="1" applyAlignment="1">
      <alignment vertical="center"/>
    </xf>
    <xf numFmtId="184" fontId="27" fillId="0" borderId="0" xfId="16" applyNumberFormat="1" applyFont="1" applyFill="1" applyBorder="1" applyAlignment="1">
      <alignment horizontal="right" vertical="center" wrapText="1"/>
    </xf>
    <xf numFmtId="184" fontId="5" fillId="0" borderId="1" xfId="16" applyNumberFormat="1" applyFont="1" applyFill="1" applyBorder="1" applyAlignment="1">
      <alignment horizontal="center" vertical="center"/>
    </xf>
    <xf numFmtId="0" fontId="36" fillId="0" borderId="10" xfId="0" applyNumberFormat="1" applyFont="1" applyFill="1" applyBorder="1" applyAlignment="1" applyProtection="1">
      <alignment vertical="center"/>
    </xf>
    <xf numFmtId="0" fontId="27" fillId="0" borderId="1" xfId="8" applyFont="1" applyFill="1" applyBorder="1" applyAlignment="1">
      <alignment horizontal="left" vertical="center"/>
    </xf>
    <xf numFmtId="0" fontId="27" fillId="0" borderId="1" xfId="14" applyNumberFormat="1" applyFont="1" applyFill="1" applyBorder="1" applyAlignment="1">
      <alignment horizontal="center" vertical="center"/>
    </xf>
    <xf numFmtId="0" fontId="27" fillId="0" borderId="1" xfId="14" applyNumberFormat="1" applyFont="1" applyFill="1" applyBorder="1" applyAlignment="1">
      <alignment horizontal="right" vertical="center"/>
    </xf>
    <xf numFmtId="184" fontId="27" fillId="0" borderId="1" xfId="14" applyNumberFormat="1" applyFont="1" applyFill="1" applyBorder="1" applyAlignment="1">
      <alignment horizontal="center" vertical="center"/>
    </xf>
    <xf numFmtId="0" fontId="36" fillId="0" borderId="0" xfId="0" applyNumberFormat="1" applyFont="1" applyFill="1" applyBorder="1" applyAlignment="1" applyProtection="1">
      <alignment vertical="center"/>
    </xf>
    <xf numFmtId="0" fontId="5" fillId="0" borderId="1" xfId="16" applyFont="1" applyFill="1" applyBorder="1" applyAlignment="1">
      <alignment horizontal="center" vertical="center"/>
    </xf>
    <xf numFmtId="179" fontId="5" fillId="0" borderId="1" xfId="16" applyNumberFormat="1" applyFont="1" applyFill="1" applyBorder="1" applyAlignment="1" applyProtection="1">
      <alignment horizontal="right" vertical="center" wrapText="1"/>
    </xf>
    <xf numFmtId="184" fontId="3" fillId="0" borderId="0" xfId="16" applyNumberFormat="1" applyFont="1" applyFill="1" applyBorder="1"/>
    <xf numFmtId="184" fontId="27" fillId="0" borderId="0" xfId="16" applyNumberFormat="1" applyFont="1" applyFill="1" applyBorder="1" applyAlignment="1">
      <alignment horizontal="center"/>
    </xf>
    <xf numFmtId="181" fontId="27" fillId="0" borderId="0" xfId="2" applyNumberFormat="1" applyFont="1" applyFill="1" applyBorder="1" applyAlignment="1">
      <alignment horizontal="center" vertical="center"/>
    </xf>
    <xf numFmtId="0" fontId="27" fillId="0" borderId="12" xfId="17" applyFont="1" applyFill="1" applyBorder="1" applyAlignment="1">
      <alignment horizontal="right" vertical="center"/>
    </xf>
    <xf numFmtId="0" fontId="27" fillId="0" borderId="0" xfId="8" applyFont="1" applyFill="1" applyBorder="1"/>
    <xf numFmtId="184" fontId="5" fillId="0" borderId="1" xfId="8" applyNumberFormat="1" applyFont="1" applyFill="1" applyBorder="1" applyAlignment="1">
      <alignment horizontal="left" vertical="center"/>
    </xf>
    <xf numFmtId="0" fontId="27" fillId="0" borderId="1" xfId="14" applyFont="1" applyFill="1" applyBorder="1" applyAlignment="1">
      <alignment horizontal="center" vertical="center"/>
    </xf>
    <xf numFmtId="179" fontId="27" fillId="0" borderId="1" xfId="16" applyNumberFormat="1" applyFont="1" applyFill="1" applyBorder="1" applyAlignment="1" applyProtection="1">
      <alignment horizontal="center" vertical="center" wrapText="1"/>
    </xf>
    <xf numFmtId="179" fontId="5" fillId="0" borderId="1" xfId="16" applyNumberFormat="1" applyFont="1" applyFill="1" applyBorder="1" applyAlignment="1" applyProtection="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5" fillId="0" borderId="0" xfId="8" applyFont="1" applyFill="1" applyBorder="1" applyAlignment="1">
      <alignment vertical="center"/>
    </xf>
    <xf numFmtId="179" fontId="6"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indent="2"/>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7" fillId="2" borderId="1" xfId="0" applyNumberFormat="1" applyFont="1" applyFill="1" applyBorder="1" applyAlignment="1">
      <alignment horizontal="center" vertical="center" wrapText="1"/>
    </xf>
    <xf numFmtId="179" fontId="3" fillId="0" borderId="1" xfId="0" applyNumberFormat="1" applyFont="1" applyFill="1" applyBorder="1" applyAlignment="1">
      <alignment horizontal="right" vertical="center" wrapText="1"/>
    </xf>
    <xf numFmtId="0" fontId="37" fillId="0" borderId="1" xfId="0" applyFont="1" applyFill="1" applyBorder="1" applyAlignment="1">
      <alignment horizontal="center" vertical="center" wrapText="1"/>
    </xf>
    <xf numFmtId="0" fontId="4" fillId="0" borderId="0" xfId="0" applyFont="1" applyFill="1" applyAlignment="1">
      <alignment horizontal="right"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17" fillId="0" borderId="1" xfId="0" applyFont="1" applyFill="1" applyBorder="1">
      <alignment vertical="center"/>
    </xf>
    <xf numFmtId="187" fontId="27" fillId="0" borderId="1" xfId="2" applyNumberFormat="1" applyFont="1" applyFill="1" applyBorder="1" applyAlignment="1">
      <alignment vertical="center" wrapText="1"/>
    </xf>
    <xf numFmtId="188" fontId="27" fillId="0" borderId="1" xfId="2" applyNumberFormat="1" applyFont="1" applyFill="1" applyBorder="1" applyAlignment="1">
      <alignment horizontal="right" vertical="center" wrapText="1"/>
    </xf>
    <xf numFmtId="0" fontId="27" fillId="0" borderId="1" xfId="16" applyFont="1" applyFill="1" applyBorder="1" applyAlignment="1" applyProtection="1">
      <alignment vertical="center"/>
      <protection locked="0"/>
    </xf>
    <xf numFmtId="179" fontId="27" fillId="0" borderId="1" xfId="16" applyNumberFormat="1" applyFont="1" applyFill="1" applyBorder="1" applyAlignment="1" applyProtection="1">
      <alignment vertical="center"/>
      <protection locked="0"/>
    </xf>
    <xf numFmtId="187" fontId="5" fillId="0" borderId="1" xfId="2" applyNumberFormat="1" applyFont="1" applyFill="1" applyBorder="1" applyAlignment="1">
      <alignment vertical="center" wrapText="1"/>
    </xf>
    <xf numFmtId="188" fontId="5" fillId="0" borderId="1" xfId="2" applyNumberFormat="1" applyFont="1" applyFill="1" applyBorder="1" applyAlignment="1">
      <alignment horizontal="right" vertical="center" wrapText="1"/>
    </xf>
    <xf numFmtId="0" fontId="17" fillId="0" borderId="0" xfId="0" applyFont="1" applyAlignment="1">
      <alignment horizontal="right" vertical="center"/>
    </xf>
    <xf numFmtId="0" fontId="32" fillId="0" borderId="1" xfId="0" applyFont="1" applyBorder="1" applyAlignment="1">
      <alignment horizontal="center" vertical="center"/>
    </xf>
    <xf numFmtId="0" fontId="17" fillId="0" borderId="1" xfId="0" applyFont="1" applyBorder="1" applyAlignment="1">
      <alignment horizontal="center" vertical="center"/>
    </xf>
    <xf numFmtId="0" fontId="0" fillId="0" borderId="1" xfId="0" applyBorder="1">
      <alignment vertical="center"/>
    </xf>
    <xf numFmtId="0" fontId="17" fillId="0" borderId="0" xfId="0" applyFont="1" applyFill="1" applyBorder="1" applyAlignment="1">
      <alignment horizontal="left" vertical="center"/>
    </xf>
    <xf numFmtId="0" fontId="27" fillId="0" borderId="0" xfId="11" applyAlignment="1">
      <alignment horizontal="right" vertical="center"/>
    </xf>
    <xf numFmtId="0" fontId="5" fillId="0" borderId="1" xfId="7" applyFont="1" applyFill="1" applyBorder="1" applyAlignment="1">
      <alignment horizontal="center" vertical="center" wrapText="1"/>
    </xf>
    <xf numFmtId="185" fontId="5" fillId="0" borderId="1" xfId="7" applyNumberFormat="1" applyFont="1" applyFill="1" applyBorder="1" applyAlignment="1">
      <alignment horizontal="center" vertical="center" wrapText="1"/>
    </xf>
    <xf numFmtId="179" fontId="5" fillId="0" borderId="1" xfId="7" applyNumberFormat="1" applyFont="1" applyFill="1" applyBorder="1" applyAlignment="1">
      <alignment horizontal="right" vertical="center" wrapText="1"/>
    </xf>
    <xf numFmtId="0" fontId="19" fillId="0" borderId="1" xfId="7" applyFont="1" applyFill="1" applyBorder="1" applyAlignment="1">
      <alignment vertical="center"/>
    </xf>
    <xf numFmtId="179" fontId="19" fillId="0" borderId="1" xfId="7" applyNumberFormat="1" applyFont="1" applyFill="1" applyBorder="1" applyAlignment="1">
      <alignment horizontal="right" vertical="center" wrapText="1"/>
    </xf>
    <xf numFmtId="0" fontId="19" fillId="0" borderId="1" xfId="7" applyFont="1" applyFill="1" applyBorder="1" applyAlignment="1">
      <alignment horizontal="left" vertical="center"/>
    </xf>
    <xf numFmtId="49" fontId="27" fillId="0" borderId="13" xfId="7" applyNumberFormat="1" applyFont="1" applyFill="1" applyBorder="1" applyAlignment="1">
      <alignment vertical="center"/>
    </xf>
    <xf numFmtId="179" fontId="12" fillId="0" borderId="1" xfId="7" applyNumberFormat="1" applyFont="1" applyFill="1" applyBorder="1" applyAlignment="1">
      <alignment horizontal="right" vertical="center" wrapText="1"/>
    </xf>
    <xf numFmtId="49" fontId="27" fillId="0" borderId="13" xfId="7" applyNumberFormat="1" applyFont="1" applyFill="1" applyBorder="1" applyAlignment="1">
      <alignment horizontal="left" vertical="center" indent="2"/>
    </xf>
    <xf numFmtId="49" fontId="27" fillId="0" borderId="1" xfId="7" applyNumberFormat="1" applyFont="1" applyFill="1" applyBorder="1" applyAlignment="1">
      <alignment vertical="center"/>
    </xf>
    <xf numFmtId="49" fontId="27" fillId="0" borderId="1" xfId="7" applyNumberFormat="1" applyFont="1" applyFill="1" applyBorder="1" applyAlignment="1" applyProtection="1">
      <alignment horizontal="left" vertical="center" indent="2"/>
    </xf>
    <xf numFmtId="49" fontId="27" fillId="0" borderId="4" xfId="7" applyNumberFormat="1" applyFont="1" applyFill="1" applyBorder="1" applyAlignment="1" applyProtection="1">
      <alignment horizontal="left" vertical="center" indent="2"/>
    </xf>
    <xf numFmtId="0" fontId="12" fillId="0" borderId="1" xfId="7" applyFont="1" applyFill="1" applyBorder="1" applyAlignment="1">
      <alignment horizontal="left" vertical="center" indent="2"/>
    </xf>
    <xf numFmtId="0" fontId="27" fillId="0" borderId="0" xfId="11" applyFont="1" applyAlignment="1">
      <alignment vertical="center"/>
    </xf>
    <xf numFmtId="1" fontId="5" fillId="0" borderId="1" xfId="16" applyNumberFormat="1" applyFont="1" applyFill="1" applyBorder="1" applyAlignment="1">
      <alignment horizontal="right" vertical="center"/>
    </xf>
    <xf numFmtId="0" fontId="30" fillId="0" borderId="1" xfId="0" applyFont="1" applyFill="1" applyBorder="1" applyAlignment="1">
      <alignment vertical="center" wrapText="1"/>
    </xf>
    <xf numFmtId="179" fontId="5" fillId="0" borderId="1" xfId="5" applyNumberFormat="1" applyFont="1" applyFill="1" applyBorder="1" applyAlignment="1">
      <alignment horizontal="right" vertical="center" wrapText="1"/>
    </xf>
    <xf numFmtId="187" fontId="5" fillId="0" borderId="1" xfId="2" applyNumberFormat="1" applyFont="1" applyFill="1" applyBorder="1" applyAlignment="1">
      <alignment horizontal="right" vertical="center" wrapText="1"/>
    </xf>
    <xf numFmtId="179" fontId="27" fillId="0" borderId="1" xfId="5" applyNumberFormat="1" applyFont="1" applyFill="1" applyBorder="1" applyAlignment="1">
      <alignment horizontal="right" vertical="center" wrapText="1"/>
    </xf>
    <xf numFmtId="187" fontId="27" fillId="0" borderId="1" xfId="2" applyNumberFormat="1" applyFont="1" applyFill="1" applyBorder="1" applyAlignment="1">
      <alignment horizontal="right" vertical="center" wrapText="1"/>
    </xf>
    <xf numFmtId="187" fontId="30" fillId="0" borderId="1" xfId="2" applyNumberFormat="1" applyFont="1" applyFill="1" applyBorder="1" applyAlignment="1">
      <alignment horizontal="right" vertical="center" wrapText="1"/>
    </xf>
    <xf numFmtId="0" fontId="12" fillId="0" borderId="0" xfId="8" applyFont="1" applyFill="1" applyBorder="1" applyAlignment="1">
      <alignment horizontal="left" vertical="center"/>
    </xf>
    <xf numFmtId="0" fontId="12" fillId="0" borderId="14" xfId="8" applyFont="1" applyFill="1" applyBorder="1" applyAlignment="1">
      <alignment horizontal="left" vertical="center"/>
    </xf>
    <xf numFmtId="49" fontId="12" fillId="0" borderId="14" xfId="8" applyNumberFormat="1" applyFont="1" applyFill="1" applyBorder="1" applyAlignment="1">
      <alignment horizontal="right" vertical="center"/>
    </xf>
    <xf numFmtId="49" fontId="19" fillId="0" borderId="8" xfId="8" applyNumberFormat="1" applyFont="1" applyFill="1" applyBorder="1" applyAlignment="1">
      <alignment horizontal="center" vertical="center"/>
    </xf>
    <xf numFmtId="49" fontId="12" fillId="0" borderId="8" xfId="8" applyNumberFormat="1" applyFont="1" applyFill="1" applyBorder="1" applyAlignment="1">
      <alignment horizontal="left" vertical="center"/>
    </xf>
    <xf numFmtId="179" fontId="27" fillId="0" borderId="1" xfId="5" applyNumberFormat="1" applyFill="1" applyBorder="1" applyAlignment="1">
      <alignment horizontal="right" vertical="center" wrapText="1"/>
    </xf>
    <xf numFmtId="0" fontId="12" fillId="0" borderId="8" xfId="8" applyFont="1" applyFill="1" applyBorder="1" applyAlignment="1">
      <alignment horizontal="left" vertical="center"/>
    </xf>
    <xf numFmtId="49" fontId="19" fillId="0" borderId="8" xfId="8" applyNumberFormat="1" applyFont="1" applyFill="1" applyBorder="1" applyAlignment="1">
      <alignment horizontal="left" vertical="center"/>
    </xf>
    <xf numFmtId="181" fontId="39" fillId="0" borderId="0" xfId="2" applyNumberFormat="1" applyFont="1" applyFill="1" applyAlignment="1">
      <alignment horizontal="left" vertical="center"/>
    </xf>
    <xf numFmtId="181" fontId="39" fillId="0" borderId="0" xfId="2" applyNumberFormat="1" applyFont="1" applyAlignment="1">
      <alignment horizontal="left" vertical="center"/>
    </xf>
    <xf numFmtId="0" fontId="27" fillId="0" borderId="0" xfId="16" applyAlignment="1">
      <alignment horizontal="right" vertical="center"/>
    </xf>
    <xf numFmtId="0" fontId="27" fillId="0" borderId="0" xfId="16" applyFill="1" applyAlignment="1">
      <alignment horizontal="right" vertical="center"/>
    </xf>
    <xf numFmtId="0" fontId="6" fillId="0" borderId="1" xfId="16" applyFont="1" applyBorder="1" applyAlignment="1">
      <alignment horizontal="center" vertical="center"/>
    </xf>
    <xf numFmtId="0" fontId="6" fillId="0" borderId="1" xfId="16" applyFont="1" applyFill="1" applyBorder="1" applyAlignment="1">
      <alignment horizontal="center" vertical="center" wrapText="1"/>
    </xf>
    <xf numFmtId="0" fontId="6" fillId="0" borderId="1" xfId="16" applyFont="1" applyBorder="1" applyAlignment="1">
      <alignment horizontal="center" vertical="center" wrapText="1"/>
    </xf>
    <xf numFmtId="0" fontId="3" fillId="0" borderId="1" xfId="16" applyFont="1" applyBorder="1" applyAlignment="1">
      <alignment vertical="center"/>
    </xf>
    <xf numFmtId="0" fontId="35" fillId="0" borderId="1" xfId="10" applyFont="1" applyFill="1" applyBorder="1" applyAlignment="1">
      <alignment vertical="center"/>
    </xf>
    <xf numFmtId="0" fontId="35" fillId="0" borderId="1" xfId="12" applyFont="1" applyFill="1" applyBorder="1" applyAlignment="1">
      <alignment vertical="center"/>
    </xf>
    <xf numFmtId="0" fontId="3" fillId="0" borderId="1" xfId="16" applyNumberFormat="1" applyFont="1" applyFill="1" applyBorder="1" applyAlignment="1">
      <alignment horizontal="right" vertical="center" wrapText="1"/>
    </xf>
    <xf numFmtId="0" fontId="30" fillId="0" borderId="1" xfId="12" applyFont="1" applyFill="1" applyBorder="1" applyAlignment="1">
      <alignment vertical="center"/>
    </xf>
    <xf numFmtId="179" fontId="27" fillId="0" borderId="1" xfId="16" applyNumberFormat="1" applyFont="1" applyBorder="1" applyAlignment="1">
      <alignment horizontal="right" vertical="center" wrapText="1"/>
    </xf>
    <xf numFmtId="179" fontId="27" fillId="0" borderId="1" xfId="21" applyNumberFormat="1" applyFont="1" applyBorder="1" applyAlignment="1">
      <alignment horizontal="right" vertical="center" wrapText="1"/>
    </xf>
    <xf numFmtId="179" fontId="3" fillId="0" borderId="1" xfId="16" applyNumberFormat="1" applyFont="1" applyBorder="1" applyAlignment="1">
      <alignment vertical="center"/>
    </xf>
    <xf numFmtId="0" fontId="3" fillId="0" borderId="1" xfId="6" applyFont="1" applyBorder="1" applyAlignment="1">
      <alignment vertical="center"/>
    </xf>
    <xf numFmtId="179" fontId="3" fillId="0" borderId="1" xfId="11" applyNumberFormat="1" applyFont="1" applyFill="1" applyBorder="1" applyAlignment="1">
      <alignment horizontal="right" vertical="center" wrapText="1"/>
    </xf>
    <xf numFmtId="179" fontId="27" fillId="0" borderId="1" xfId="16" applyNumberFormat="1" applyFont="1" applyFill="1" applyBorder="1" applyAlignment="1">
      <alignment horizontal="right" vertical="center" wrapText="1"/>
    </xf>
    <xf numFmtId="179" fontId="5" fillId="0" borderId="1" xfId="16" applyNumberFormat="1" applyFont="1" applyFill="1" applyBorder="1" applyAlignment="1">
      <alignment horizontal="right" vertical="center" wrapText="1"/>
    </xf>
    <xf numFmtId="179" fontId="5" fillId="0" borderId="1" xfId="16" applyNumberFormat="1" applyFont="1" applyBorder="1" applyAlignment="1">
      <alignment horizontal="right" vertical="center" wrapText="1"/>
    </xf>
    <xf numFmtId="0" fontId="30" fillId="0" borderId="0" xfId="0" applyFont="1" applyFill="1" applyAlignment="1">
      <alignment vertical="center"/>
    </xf>
    <xf numFmtId="0" fontId="31" fillId="0" borderId="0" xfId="0" applyFont="1" applyFill="1" applyAlignment="1">
      <alignment horizontal="center" vertical="center" wrapText="1"/>
    </xf>
    <xf numFmtId="0" fontId="30" fillId="0" borderId="12" xfId="0" applyFont="1" applyFill="1" applyBorder="1" applyAlignment="1">
      <alignment horizontal="right" vertical="center"/>
    </xf>
    <xf numFmtId="0" fontId="30" fillId="0" borderId="9" xfId="0" applyFont="1" applyFill="1" applyBorder="1" applyAlignment="1">
      <alignment horizontal="left" vertical="center"/>
    </xf>
    <xf numFmtId="0" fontId="31" fillId="0" borderId="0" xfId="16" applyFont="1" applyAlignment="1">
      <alignment horizontal="center" vertical="center" wrapText="1"/>
    </xf>
    <xf numFmtId="0" fontId="31" fillId="0" borderId="0" xfId="16" applyFont="1" applyFill="1" applyAlignment="1">
      <alignment horizontal="center" vertical="center"/>
    </xf>
    <xf numFmtId="0" fontId="31" fillId="0" borderId="0" xfId="16" applyFont="1" applyAlignment="1">
      <alignment horizontal="center" vertical="center"/>
    </xf>
    <xf numFmtId="0" fontId="6" fillId="0" borderId="1" xfId="16" applyFont="1" applyFill="1" applyBorder="1" applyAlignment="1">
      <alignment horizontal="center" vertical="center"/>
    </xf>
    <xf numFmtId="0" fontId="6" fillId="0" borderId="1" xfId="16" applyFont="1" applyBorder="1" applyAlignment="1">
      <alignment horizontal="center" vertical="center"/>
    </xf>
    <xf numFmtId="0" fontId="6" fillId="0" borderId="3" xfId="16" applyFont="1" applyBorder="1" applyAlignment="1">
      <alignment horizontal="center" vertical="center"/>
    </xf>
    <xf numFmtId="0" fontId="6" fillId="0" borderId="2" xfId="16" applyFont="1" applyBorder="1" applyAlignment="1">
      <alignment horizontal="center" vertical="center"/>
    </xf>
    <xf numFmtId="0" fontId="31" fillId="0" borderId="0" xfId="0" applyFont="1" applyFill="1" applyAlignment="1">
      <alignment horizontal="center" vertical="center"/>
    </xf>
    <xf numFmtId="0" fontId="31" fillId="0" borderId="0" xfId="16" applyFont="1" applyFill="1" applyAlignment="1">
      <alignment horizontal="center" vertical="center" wrapText="1"/>
    </xf>
    <xf numFmtId="0" fontId="30" fillId="0" borderId="9" xfId="0" applyFont="1" applyFill="1" applyBorder="1" applyAlignment="1">
      <alignment horizontal="left" vertical="center" wrapText="1"/>
    </xf>
    <xf numFmtId="0" fontId="33" fillId="0" borderId="0" xfId="11" applyFont="1" applyAlignment="1">
      <alignment horizontal="center" vertical="center" wrapText="1"/>
    </xf>
    <xf numFmtId="0" fontId="38" fillId="0" borderId="0" xfId="0" applyFont="1" applyFill="1" applyAlignment="1">
      <alignment horizontal="center" vertical="center" wrapText="1"/>
    </xf>
    <xf numFmtId="0" fontId="38" fillId="0" borderId="0" xfId="0" applyFont="1" applyFill="1" applyAlignment="1">
      <alignment horizontal="center" vertical="center"/>
    </xf>
    <xf numFmtId="0" fontId="11" fillId="0" borderId="0" xfId="0" applyFont="1" applyFill="1" applyAlignment="1">
      <alignment horizontal="center" vertical="center"/>
    </xf>
    <xf numFmtId="0" fontId="6" fillId="0" borderId="1" xfId="0" applyFont="1" applyFill="1" applyBorder="1" applyAlignment="1">
      <alignment horizontal="center" vertical="center" wrapText="1"/>
    </xf>
    <xf numFmtId="0" fontId="4" fillId="0" borderId="9" xfId="0" applyFont="1" applyFill="1" applyBorder="1" applyAlignment="1">
      <alignment horizontal="left" vertical="center" wrapText="1"/>
    </xf>
    <xf numFmtId="184" fontId="28" fillId="0" borderId="0" xfId="9" applyNumberFormat="1" applyFont="1" applyFill="1" applyBorder="1" applyAlignment="1">
      <alignment horizontal="center" vertical="center"/>
    </xf>
    <xf numFmtId="184" fontId="27" fillId="0" borderId="9" xfId="16" applyNumberFormat="1" applyFont="1" applyFill="1" applyBorder="1" applyAlignment="1">
      <alignment horizontal="center"/>
    </xf>
    <xf numFmtId="184" fontId="28" fillId="0" borderId="0" xfId="9" applyNumberFormat="1" applyFont="1" applyFill="1" applyBorder="1" applyAlignment="1">
      <alignment horizontal="center" vertical="center" wrapText="1"/>
    </xf>
    <xf numFmtId="0" fontId="30" fillId="0" borderId="0" xfId="0" applyFont="1" applyFill="1" applyAlignment="1">
      <alignment horizontal="center" vertical="center"/>
    </xf>
    <xf numFmtId="0" fontId="30" fillId="0" borderId="11" xfId="0" applyFont="1" applyFill="1" applyBorder="1" applyAlignment="1">
      <alignment horizontal="center" vertical="center"/>
    </xf>
    <xf numFmtId="0" fontId="33" fillId="0" borderId="0" xfId="0" applyFont="1" applyFill="1" applyAlignment="1">
      <alignment horizontal="center" vertical="center" wrapText="1"/>
    </xf>
    <xf numFmtId="0" fontId="17" fillId="0" borderId="11" xfId="0" applyFont="1" applyFill="1" applyBorder="1" applyAlignment="1">
      <alignment horizontal="center" vertical="center"/>
    </xf>
    <xf numFmtId="0" fontId="17" fillId="0" borderId="11" xfId="0" applyFont="1" applyFill="1" applyBorder="1" applyAlignment="1">
      <alignment horizontal="left" vertical="center"/>
    </xf>
    <xf numFmtId="0" fontId="29" fillId="0" borderId="4" xfId="0" applyFont="1" applyFill="1" applyBorder="1" applyAlignment="1">
      <alignment horizontal="center" vertical="center"/>
    </xf>
    <xf numFmtId="0" fontId="29" fillId="0" borderId="6" xfId="0" applyFont="1" applyFill="1" applyBorder="1" applyAlignment="1">
      <alignment horizontal="center" vertical="center"/>
    </xf>
    <xf numFmtId="185" fontId="5" fillId="0" borderId="4" xfId="0" applyNumberFormat="1" applyFont="1" applyFill="1" applyBorder="1" applyAlignment="1">
      <alignment horizontal="left" vertical="center"/>
    </xf>
    <xf numFmtId="185" fontId="5" fillId="0" borderId="6" xfId="0" applyNumberFormat="1" applyFont="1" applyFill="1" applyBorder="1" applyAlignment="1">
      <alignment horizontal="left" vertical="center"/>
    </xf>
    <xf numFmtId="185" fontId="27" fillId="0" borderId="4" xfId="0" applyNumberFormat="1" applyFont="1" applyFill="1" applyBorder="1" applyAlignment="1">
      <alignment horizontal="left" vertical="center"/>
    </xf>
    <xf numFmtId="185" fontId="27" fillId="0" borderId="6" xfId="0" applyNumberFormat="1" applyFont="1" applyFill="1" applyBorder="1" applyAlignment="1">
      <alignment horizontal="left" vertical="center"/>
    </xf>
    <xf numFmtId="185" fontId="27" fillId="0" borderId="1" xfId="0" applyNumberFormat="1" applyFont="1" applyFill="1" applyBorder="1" applyAlignment="1">
      <alignment horizontal="left" vertical="center"/>
    </xf>
    <xf numFmtId="185" fontId="5" fillId="0" borderId="1" xfId="0" applyNumberFormat="1" applyFont="1" applyFill="1" applyBorder="1" applyAlignment="1">
      <alignment horizontal="left" vertical="center"/>
    </xf>
    <xf numFmtId="185" fontId="5" fillId="0" borderId="1" xfId="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xf>
    <xf numFmtId="0" fontId="28" fillId="0" borderId="0" xfId="0" applyFont="1" applyFill="1" applyAlignment="1">
      <alignment horizontal="center" vertical="center" wrapText="1"/>
    </xf>
    <xf numFmtId="0" fontId="27" fillId="0" borderId="9" xfId="0" applyFont="1" applyFill="1" applyBorder="1" applyAlignment="1">
      <alignment horizontal="left" vertical="center"/>
    </xf>
    <xf numFmtId="0" fontId="2" fillId="0" borderId="0" xfId="1" applyFont="1" applyFill="1" applyAlignment="1">
      <alignment horizontal="center" vertical="center" wrapText="1"/>
    </xf>
    <xf numFmtId="0" fontId="2" fillId="0" borderId="0" xfId="0" applyFont="1" applyFill="1" applyBorder="1" applyAlignment="1">
      <alignment horizontal="center" vertical="center" wrapText="1"/>
    </xf>
    <xf numFmtId="0" fontId="25" fillId="0" borderId="0" xfId="0" applyFont="1" applyFill="1" applyAlignment="1">
      <alignment horizontal="justify" vertical="center" wrapText="1"/>
    </xf>
    <xf numFmtId="0" fontId="16" fillId="0" borderId="0" xfId="0" applyFont="1" applyFill="1" applyAlignment="1">
      <alignment horizontal="center" vertical="center"/>
    </xf>
    <xf numFmtId="0" fontId="4" fillId="0" borderId="0" xfId="0" applyFont="1" applyFill="1" applyAlignment="1">
      <alignment horizontal="justify" vertical="center" wrapText="1"/>
    </xf>
    <xf numFmtId="0" fontId="2" fillId="0" borderId="0" xfId="0" applyFont="1" applyFill="1" applyAlignment="1">
      <alignment horizontal="center" vertical="center" wrapText="1"/>
    </xf>
    <xf numFmtId="0" fontId="18" fillId="0" borderId="0" xfId="0" applyFont="1" applyFill="1" applyBorder="1" applyAlignment="1">
      <alignment horizontal="right" vertical="center" wrapText="1"/>
    </xf>
    <xf numFmtId="179" fontId="7" fillId="0" borderId="4" xfId="0" applyNumberFormat="1" applyFont="1" applyFill="1" applyBorder="1" applyAlignment="1" applyProtection="1">
      <alignment horizontal="center" vertical="center" wrapText="1"/>
    </xf>
    <xf numFmtId="179" fontId="7" fillId="0" borderId="5" xfId="0" applyNumberFormat="1" applyFont="1" applyFill="1" applyBorder="1" applyAlignment="1" applyProtection="1">
      <alignment horizontal="center" vertical="center" wrapText="1"/>
    </xf>
    <xf numFmtId="179" fontId="7" fillId="0" borderId="6" xfId="0" applyNumberFormat="1" applyFont="1" applyFill="1" applyBorder="1" applyAlignment="1" applyProtection="1">
      <alignment horizontal="center" vertical="center" wrapText="1"/>
    </xf>
    <xf numFmtId="179"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cellXfs>
  <cellStyles count="22">
    <cellStyle name="常规" xfId="0" builtinId="0"/>
    <cellStyle name="常规 10" xfId="7"/>
    <cellStyle name="常规 10 2" xfId="8"/>
    <cellStyle name="常规 10 2 2" xfId="12"/>
    <cellStyle name="常规 10 4 3" xfId="16"/>
    <cellStyle name="常规 10 4 3 2" xfId="11"/>
    <cellStyle name="常规 10 4 3 2 2" xfId="3"/>
    <cellStyle name="常规 2" xfId="21"/>
    <cellStyle name="常规 2 2" xfId="18"/>
    <cellStyle name="常规 2 3" xfId="19"/>
    <cellStyle name="常规 2 4 2" xfId="14"/>
    <cellStyle name="常规 21" xfId="5"/>
    <cellStyle name="常规 26 2 2" xfId="17"/>
    <cellStyle name="常规 3" xfId="20"/>
    <cellStyle name="常规 33" xfId="10"/>
    <cellStyle name="常规 4" xfId="15"/>
    <cellStyle name="常规 47" xfId="4"/>
    <cellStyle name="常规_(陈诚修改稿)2006年全省及省级财政决算及07年预算执行情况表(A4 留底自用)" xfId="2"/>
    <cellStyle name="常规_基金分析表(99.3)" xfId="9"/>
    <cellStyle name="常规_录入表" xfId="6"/>
    <cellStyle name="常规_社保基金预算报人大建议表样 2 2 3" xfId="1"/>
    <cellStyle name="常规_省级科预算草案表1.14 2" xfId="13"/>
  </cellStyles>
  <dxfs count="3">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dimension ref="A1:M33"/>
  <sheetViews>
    <sheetView topLeftCell="B20" workbookViewId="0">
      <selection activeCell="F5" sqref="F5"/>
    </sheetView>
  </sheetViews>
  <sheetFormatPr defaultColWidth="9" defaultRowHeight="14.25"/>
  <cols>
    <col min="1" max="1" width="10.625" style="111" hidden="1" customWidth="1"/>
    <col min="2" max="2" width="49.875" style="111" customWidth="1"/>
    <col min="3" max="5" width="12.625" style="111" hidden="1" customWidth="1"/>
    <col min="6" max="6" width="19.25" style="111" customWidth="1"/>
    <col min="7" max="9" width="12.625" style="111" hidden="1" customWidth="1"/>
    <col min="10" max="16384" width="9" style="111"/>
  </cols>
  <sheetData>
    <row r="1" spans="1:13" ht="30" customHeight="1">
      <c r="B1" s="109" t="s">
        <v>0</v>
      </c>
    </row>
    <row r="2" spans="1:13" ht="50.1" customHeight="1">
      <c r="B2" s="248" t="s">
        <v>1</v>
      </c>
      <c r="C2" s="248"/>
      <c r="D2" s="248"/>
      <c r="E2" s="248"/>
      <c r="F2" s="248"/>
      <c r="G2" s="248"/>
      <c r="H2" s="248"/>
      <c r="I2" s="248"/>
    </row>
    <row r="3" spans="1:13" ht="30" customHeight="1">
      <c r="F3" s="112" t="s">
        <v>2</v>
      </c>
      <c r="H3" s="249" t="s">
        <v>2</v>
      </c>
      <c r="I3" s="249"/>
    </row>
    <row r="4" spans="1:13" s="110" customFormat="1" ht="39.950000000000003" customHeight="1">
      <c r="A4" s="113" t="s">
        <v>3</v>
      </c>
      <c r="B4" s="113" t="s">
        <v>4</v>
      </c>
      <c r="C4" s="114" t="s">
        <v>5</v>
      </c>
      <c r="D4" s="114" t="s">
        <v>6</v>
      </c>
      <c r="E4" s="113" t="s">
        <v>7</v>
      </c>
      <c r="F4" s="113" t="s">
        <v>8</v>
      </c>
      <c r="G4" s="114" t="s">
        <v>9</v>
      </c>
      <c r="H4" s="114" t="s">
        <v>10</v>
      </c>
      <c r="I4" s="113" t="s">
        <v>11</v>
      </c>
    </row>
    <row r="5" spans="1:13" s="109" customFormat="1" ht="24.95" customHeight="1">
      <c r="A5" s="115"/>
      <c r="B5" s="115" t="s">
        <v>12</v>
      </c>
      <c r="C5" s="214">
        <f>SUM(C6:C21)</f>
        <v>35748</v>
      </c>
      <c r="D5" s="214">
        <f>SUM(D6:D21)</f>
        <v>-1800</v>
      </c>
      <c r="E5" s="214">
        <f>SUM(E6:E21)</f>
        <v>33948</v>
      </c>
      <c r="F5" s="214">
        <f>SUM(F6:F21)</f>
        <v>33657</v>
      </c>
      <c r="G5" s="115">
        <f>IF(C5&lt;&gt;0,ROUND(F5/C5*100-100,2),0)</f>
        <v>-5.85</v>
      </c>
      <c r="H5" s="115">
        <f t="shared" ref="H5:H30" si="0">IF(E5&lt;&gt;0,ROUND(F5/E5*100-100,2),0)</f>
        <v>-0.86</v>
      </c>
      <c r="I5" s="115"/>
    </row>
    <row r="6" spans="1:13" ht="24.95" customHeight="1">
      <c r="A6" s="116">
        <v>10101</v>
      </c>
      <c r="B6" s="116" t="s">
        <v>13</v>
      </c>
      <c r="C6" s="216">
        <v>7424</v>
      </c>
      <c r="D6" s="216">
        <v>-200</v>
      </c>
      <c r="E6" s="216">
        <f>C6+D6</f>
        <v>7224</v>
      </c>
      <c r="F6" s="216">
        <f>7262-1343</f>
        <v>5919</v>
      </c>
      <c r="G6" s="116">
        <f t="shared" ref="G6:G32" si="1">IF(C6&lt;&gt;0,ROUND(F6/C6*100-100,2),0)</f>
        <v>-20.27</v>
      </c>
      <c r="H6" s="116">
        <f t="shared" si="0"/>
        <v>-18.059999999999999</v>
      </c>
      <c r="I6" s="116"/>
      <c r="M6" s="247"/>
    </row>
    <row r="7" spans="1:13" ht="24.95" customHeight="1">
      <c r="A7" s="116">
        <v>10104</v>
      </c>
      <c r="B7" s="116" t="s">
        <v>14</v>
      </c>
      <c r="C7" s="216">
        <v>3028</v>
      </c>
      <c r="D7" s="216">
        <v>-100</v>
      </c>
      <c r="E7" s="216">
        <f t="shared" ref="E7:E30" si="2">C7+D7</f>
        <v>2928</v>
      </c>
      <c r="F7" s="216">
        <v>1879</v>
      </c>
      <c r="G7" s="116">
        <f t="shared" si="1"/>
        <v>-37.950000000000003</v>
      </c>
      <c r="H7" s="116">
        <f t="shared" si="0"/>
        <v>-35.83</v>
      </c>
      <c r="I7" s="116"/>
    </row>
    <row r="8" spans="1:13" ht="24.95" customHeight="1">
      <c r="A8" s="116">
        <v>10105</v>
      </c>
      <c r="B8" s="116" t="s">
        <v>15</v>
      </c>
      <c r="C8" s="216"/>
      <c r="D8" s="216"/>
      <c r="E8" s="216">
        <f t="shared" si="2"/>
        <v>0</v>
      </c>
      <c r="F8" s="216"/>
      <c r="G8" s="116">
        <f t="shared" si="1"/>
        <v>0</v>
      </c>
      <c r="H8" s="116">
        <f t="shared" si="0"/>
        <v>0</v>
      </c>
      <c r="I8" s="116"/>
    </row>
    <row r="9" spans="1:13" ht="24.95" customHeight="1">
      <c r="A9" s="116">
        <v>10106</v>
      </c>
      <c r="B9" s="116" t="s">
        <v>16</v>
      </c>
      <c r="C9" s="216">
        <v>468</v>
      </c>
      <c r="D9" s="216">
        <v>-100</v>
      </c>
      <c r="E9" s="216">
        <f t="shared" si="2"/>
        <v>368</v>
      </c>
      <c r="F9" s="216">
        <v>613</v>
      </c>
      <c r="G9" s="116">
        <f t="shared" si="1"/>
        <v>30.98</v>
      </c>
      <c r="H9" s="116">
        <f t="shared" si="0"/>
        <v>66.58</v>
      </c>
      <c r="I9" s="116"/>
    </row>
    <row r="10" spans="1:13" ht="24.95" customHeight="1">
      <c r="A10" s="116">
        <v>10107</v>
      </c>
      <c r="B10" s="116" t="s">
        <v>17</v>
      </c>
      <c r="C10" s="216">
        <v>3</v>
      </c>
      <c r="D10" s="216"/>
      <c r="E10" s="216">
        <f t="shared" si="2"/>
        <v>3</v>
      </c>
      <c r="F10" s="216">
        <v>152</v>
      </c>
      <c r="G10" s="116">
        <f t="shared" si="1"/>
        <v>4966.67</v>
      </c>
      <c r="H10" s="116">
        <f t="shared" si="0"/>
        <v>4966.67</v>
      </c>
      <c r="I10" s="116"/>
    </row>
    <row r="11" spans="1:13" ht="24.95" customHeight="1">
      <c r="A11" s="116">
        <v>10109</v>
      </c>
      <c r="B11" s="116" t="s">
        <v>18</v>
      </c>
      <c r="C11" s="216">
        <v>1334</v>
      </c>
      <c r="D11" s="216"/>
      <c r="E11" s="216">
        <f t="shared" si="2"/>
        <v>1334</v>
      </c>
      <c r="F11" s="216">
        <v>1345</v>
      </c>
      <c r="G11" s="116">
        <f t="shared" si="1"/>
        <v>0.82</v>
      </c>
      <c r="H11" s="116">
        <f t="shared" si="0"/>
        <v>0.82</v>
      </c>
      <c r="I11" s="116"/>
    </row>
    <row r="12" spans="1:13" ht="24.95" customHeight="1">
      <c r="A12" s="116">
        <v>10110</v>
      </c>
      <c r="B12" s="116" t="s">
        <v>19</v>
      </c>
      <c r="C12" s="216">
        <v>523</v>
      </c>
      <c r="D12" s="216"/>
      <c r="E12" s="216">
        <f t="shared" si="2"/>
        <v>523</v>
      </c>
      <c r="F12" s="216">
        <v>1908</v>
      </c>
      <c r="G12" s="116">
        <f t="shared" si="1"/>
        <v>264.82</v>
      </c>
      <c r="H12" s="116">
        <f t="shared" si="0"/>
        <v>264.82</v>
      </c>
      <c r="I12" s="116"/>
    </row>
    <row r="13" spans="1:13" ht="24.95" customHeight="1">
      <c r="A13" s="116">
        <v>10111</v>
      </c>
      <c r="B13" s="116" t="s">
        <v>20</v>
      </c>
      <c r="C13" s="216">
        <v>435</v>
      </c>
      <c r="D13" s="216"/>
      <c r="E13" s="216">
        <f t="shared" si="2"/>
        <v>435</v>
      </c>
      <c r="F13" s="216">
        <v>750</v>
      </c>
      <c r="G13" s="116">
        <f t="shared" si="1"/>
        <v>72.41</v>
      </c>
      <c r="H13" s="116">
        <f t="shared" si="0"/>
        <v>72.41</v>
      </c>
      <c r="I13" s="116"/>
    </row>
    <row r="14" spans="1:13" ht="24.95" customHeight="1">
      <c r="A14" s="116">
        <v>10112</v>
      </c>
      <c r="B14" s="116" t="s">
        <v>21</v>
      </c>
      <c r="C14" s="216">
        <v>354</v>
      </c>
      <c r="D14" s="216"/>
      <c r="E14" s="216">
        <f t="shared" si="2"/>
        <v>354</v>
      </c>
      <c r="F14" s="216">
        <v>458</v>
      </c>
      <c r="G14" s="116">
        <f t="shared" si="1"/>
        <v>29.38</v>
      </c>
      <c r="H14" s="116">
        <f t="shared" si="0"/>
        <v>29.38</v>
      </c>
      <c r="I14" s="116"/>
    </row>
    <row r="15" spans="1:13" ht="24.95" customHeight="1">
      <c r="A15" s="116">
        <v>10113</v>
      </c>
      <c r="B15" s="116" t="s">
        <v>22</v>
      </c>
      <c r="C15" s="216">
        <v>4873</v>
      </c>
      <c r="D15" s="216">
        <v>-300</v>
      </c>
      <c r="E15" s="216">
        <f t="shared" si="2"/>
        <v>4573</v>
      </c>
      <c r="F15" s="216">
        <v>4987</v>
      </c>
      <c r="G15" s="116">
        <f t="shared" si="1"/>
        <v>2.34</v>
      </c>
      <c r="H15" s="116">
        <f t="shared" si="0"/>
        <v>9.0500000000000007</v>
      </c>
      <c r="I15" s="116"/>
    </row>
    <row r="16" spans="1:13" ht="24.95" customHeight="1">
      <c r="A16" s="116">
        <v>10114</v>
      </c>
      <c r="B16" s="116" t="s">
        <v>23</v>
      </c>
      <c r="C16" s="216">
        <v>610</v>
      </c>
      <c r="D16" s="216"/>
      <c r="E16" s="216">
        <f t="shared" si="2"/>
        <v>610</v>
      </c>
      <c r="F16" s="216">
        <v>890</v>
      </c>
      <c r="G16" s="116">
        <f t="shared" si="1"/>
        <v>45.9</v>
      </c>
      <c r="H16" s="116">
        <f t="shared" si="0"/>
        <v>45.9</v>
      </c>
      <c r="I16" s="116"/>
    </row>
    <row r="17" spans="1:9" ht="24.95" customHeight="1">
      <c r="A17" s="116">
        <v>10118</v>
      </c>
      <c r="B17" s="116" t="s">
        <v>24</v>
      </c>
      <c r="C17" s="216">
        <v>5642</v>
      </c>
      <c r="D17" s="216">
        <v>-500</v>
      </c>
      <c r="E17" s="216">
        <f t="shared" si="2"/>
        <v>5142</v>
      </c>
      <c r="F17" s="216">
        <v>1100</v>
      </c>
      <c r="G17" s="116">
        <f t="shared" si="1"/>
        <v>-80.5</v>
      </c>
      <c r="H17" s="116">
        <f t="shared" si="0"/>
        <v>-78.61</v>
      </c>
      <c r="I17" s="116"/>
    </row>
    <row r="18" spans="1:9" ht="24.95" customHeight="1">
      <c r="A18" s="116">
        <v>10119</v>
      </c>
      <c r="B18" s="116" t="s">
        <v>25</v>
      </c>
      <c r="C18" s="216">
        <v>11050</v>
      </c>
      <c r="D18" s="216">
        <v>-600</v>
      </c>
      <c r="E18" s="216">
        <f t="shared" si="2"/>
        <v>10450</v>
      </c>
      <c r="F18" s="216">
        <v>13586</v>
      </c>
      <c r="G18" s="116">
        <f t="shared" si="1"/>
        <v>22.95</v>
      </c>
      <c r="H18" s="116">
        <f t="shared" si="0"/>
        <v>30.01</v>
      </c>
      <c r="I18" s="116"/>
    </row>
    <row r="19" spans="1:9" ht="24.95" customHeight="1">
      <c r="A19" s="116">
        <v>10120</v>
      </c>
      <c r="B19" s="116" t="s">
        <v>26</v>
      </c>
      <c r="C19" s="216"/>
      <c r="D19" s="216"/>
      <c r="E19" s="216">
        <f t="shared" si="2"/>
        <v>0</v>
      </c>
      <c r="F19" s="216"/>
      <c r="G19" s="116">
        <f t="shared" si="1"/>
        <v>0</v>
      </c>
      <c r="H19" s="116">
        <f t="shared" si="0"/>
        <v>0</v>
      </c>
      <c r="I19" s="116"/>
    </row>
    <row r="20" spans="1:9" ht="24.95" customHeight="1">
      <c r="A20" s="116">
        <v>10121</v>
      </c>
      <c r="B20" s="116" t="s">
        <v>27</v>
      </c>
      <c r="C20" s="216">
        <v>4</v>
      </c>
      <c r="D20" s="216"/>
      <c r="E20" s="216">
        <f t="shared" si="2"/>
        <v>4</v>
      </c>
      <c r="F20" s="216">
        <v>70</v>
      </c>
      <c r="G20" s="116">
        <f t="shared" si="1"/>
        <v>1650</v>
      </c>
      <c r="H20" s="116">
        <f t="shared" si="0"/>
        <v>1650</v>
      </c>
      <c r="I20" s="116"/>
    </row>
    <row r="21" spans="1:9" ht="24.95" customHeight="1">
      <c r="A21" s="116">
        <v>10199</v>
      </c>
      <c r="B21" s="116" t="s">
        <v>28</v>
      </c>
      <c r="C21" s="216"/>
      <c r="D21" s="216"/>
      <c r="E21" s="216">
        <f t="shared" si="2"/>
        <v>0</v>
      </c>
      <c r="F21" s="216"/>
      <c r="G21" s="116">
        <f t="shared" si="1"/>
        <v>0</v>
      </c>
      <c r="H21" s="116">
        <f t="shared" si="0"/>
        <v>0</v>
      </c>
      <c r="I21" s="116"/>
    </row>
    <row r="22" spans="1:9" s="109" customFormat="1" ht="24.95" customHeight="1">
      <c r="A22" s="115"/>
      <c r="B22" s="115" t="s">
        <v>29</v>
      </c>
      <c r="C22" s="214">
        <f>SUM(C23:C30)</f>
        <v>8920</v>
      </c>
      <c r="D22" s="214">
        <f>SUM(D23:D30)</f>
        <v>0</v>
      </c>
      <c r="E22" s="214">
        <f>SUM(E23:E30)</f>
        <v>8920</v>
      </c>
      <c r="F22" s="214">
        <f>SUM(F23:F30)</f>
        <v>32682</v>
      </c>
      <c r="G22" s="115">
        <f t="shared" si="1"/>
        <v>266.39</v>
      </c>
      <c r="H22" s="115">
        <f t="shared" si="0"/>
        <v>266.39</v>
      </c>
      <c r="I22" s="115"/>
    </row>
    <row r="23" spans="1:9" ht="24.95" customHeight="1">
      <c r="A23" s="116">
        <v>10302</v>
      </c>
      <c r="B23" s="116" t="s">
        <v>30</v>
      </c>
      <c r="C23" s="216">
        <v>1465</v>
      </c>
      <c r="D23" s="216"/>
      <c r="E23" s="216">
        <f t="shared" si="2"/>
        <v>1465</v>
      </c>
      <c r="F23" s="216">
        <v>1678</v>
      </c>
      <c r="G23" s="116">
        <f t="shared" si="1"/>
        <v>14.54</v>
      </c>
      <c r="H23" s="116">
        <f t="shared" si="0"/>
        <v>14.54</v>
      </c>
      <c r="I23" s="116"/>
    </row>
    <row r="24" spans="1:9" ht="24.95" customHeight="1">
      <c r="A24" s="116">
        <v>10304</v>
      </c>
      <c r="B24" s="116" t="s">
        <v>31</v>
      </c>
      <c r="C24" s="216">
        <v>653</v>
      </c>
      <c r="D24" s="216"/>
      <c r="E24" s="216">
        <f t="shared" si="2"/>
        <v>653</v>
      </c>
      <c r="F24" s="216">
        <v>1094</v>
      </c>
      <c r="G24" s="116">
        <f t="shared" si="1"/>
        <v>67.53</v>
      </c>
      <c r="H24" s="116">
        <f t="shared" si="0"/>
        <v>67.53</v>
      </c>
      <c r="I24" s="116"/>
    </row>
    <row r="25" spans="1:9" ht="24.95" customHeight="1">
      <c r="A25" s="116">
        <v>10305</v>
      </c>
      <c r="B25" s="116" t="s">
        <v>32</v>
      </c>
      <c r="C25" s="216">
        <v>38</v>
      </c>
      <c r="D25" s="216"/>
      <c r="E25" s="216">
        <f t="shared" si="2"/>
        <v>38</v>
      </c>
      <c r="F25" s="216">
        <v>80</v>
      </c>
      <c r="G25" s="116">
        <f t="shared" si="1"/>
        <v>110.53</v>
      </c>
      <c r="H25" s="116">
        <f t="shared" si="0"/>
        <v>110.53</v>
      </c>
      <c r="I25" s="116"/>
    </row>
    <row r="26" spans="1:9" ht="24.95" customHeight="1">
      <c r="A26" s="116">
        <v>10306</v>
      </c>
      <c r="B26" s="116" t="s">
        <v>33</v>
      </c>
      <c r="C26" s="216"/>
      <c r="D26" s="216"/>
      <c r="E26" s="216">
        <f t="shared" si="2"/>
        <v>0</v>
      </c>
      <c r="F26" s="216"/>
      <c r="G26" s="116">
        <f t="shared" si="1"/>
        <v>0</v>
      </c>
      <c r="H26" s="116">
        <f t="shared" si="0"/>
        <v>0</v>
      </c>
      <c r="I26" s="116"/>
    </row>
    <row r="27" spans="1:9" ht="24.95" customHeight="1">
      <c r="A27" s="116">
        <v>10307</v>
      </c>
      <c r="B27" s="116" t="s">
        <v>34</v>
      </c>
      <c r="C27" s="216">
        <v>6724</v>
      </c>
      <c r="D27" s="216"/>
      <c r="E27" s="216">
        <f t="shared" si="2"/>
        <v>6724</v>
      </c>
      <c r="F27" s="216">
        <f>26585+1343</f>
        <v>27928</v>
      </c>
      <c r="G27" s="116">
        <f t="shared" si="1"/>
        <v>315.35000000000002</v>
      </c>
      <c r="H27" s="116">
        <f t="shared" si="0"/>
        <v>315.35000000000002</v>
      </c>
      <c r="I27" s="116"/>
    </row>
    <row r="28" spans="1:9" ht="24.95" customHeight="1">
      <c r="A28" s="116">
        <v>10308</v>
      </c>
      <c r="B28" s="116" t="s">
        <v>35</v>
      </c>
      <c r="C28" s="216"/>
      <c r="D28" s="216"/>
      <c r="E28" s="216">
        <f t="shared" si="2"/>
        <v>0</v>
      </c>
      <c r="F28" s="216"/>
      <c r="G28" s="116">
        <f t="shared" si="1"/>
        <v>0</v>
      </c>
      <c r="H28" s="116">
        <f t="shared" si="0"/>
        <v>0</v>
      </c>
      <c r="I28" s="116"/>
    </row>
    <row r="29" spans="1:9" ht="24.95" customHeight="1">
      <c r="A29" s="116">
        <v>10309</v>
      </c>
      <c r="B29" s="116" t="s">
        <v>36</v>
      </c>
      <c r="C29" s="216">
        <v>34</v>
      </c>
      <c r="D29" s="216"/>
      <c r="E29" s="216">
        <f t="shared" si="2"/>
        <v>34</v>
      </c>
      <c r="F29" s="216">
        <v>60</v>
      </c>
      <c r="G29" s="116">
        <f t="shared" si="1"/>
        <v>76.47</v>
      </c>
      <c r="H29" s="116">
        <f t="shared" si="0"/>
        <v>76.47</v>
      </c>
      <c r="I29" s="116"/>
    </row>
    <row r="30" spans="1:9" ht="24.95" customHeight="1">
      <c r="A30" s="116">
        <v>10399</v>
      </c>
      <c r="B30" s="116" t="s">
        <v>37</v>
      </c>
      <c r="C30" s="216">
        <v>6</v>
      </c>
      <c r="D30" s="216"/>
      <c r="E30" s="216">
        <f t="shared" si="2"/>
        <v>6</v>
      </c>
      <c r="F30" s="224">
        <v>1842</v>
      </c>
      <c r="G30" s="116">
        <f t="shared" si="1"/>
        <v>30600</v>
      </c>
      <c r="H30" s="116">
        <f t="shared" si="0"/>
        <v>30600</v>
      </c>
      <c r="I30" s="116"/>
    </row>
    <row r="31" spans="1:9" ht="24.95" customHeight="1">
      <c r="A31" s="116"/>
      <c r="B31" s="116"/>
      <c r="C31" s="116"/>
      <c r="D31" s="116"/>
      <c r="E31" s="116"/>
      <c r="F31" s="116"/>
      <c r="G31" s="116"/>
      <c r="H31" s="116"/>
      <c r="I31" s="116"/>
    </row>
    <row r="32" spans="1:9" s="109" customFormat="1" ht="24.95" customHeight="1">
      <c r="A32" s="115"/>
      <c r="B32" s="113" t="s">
        <v>38</v>
      </c>
      <c r="C32" s="214">
        <f>C22+C5</f>
        <v>44668</v>
      </c>
      <c r="D32" s="214">
        <f>D22+D5</f>
        <v>-1800</v>
      </c>
      <c r="E32" s="214">
        <f>E22+E5</f>
        <v>42868</v>
      </c>
      <c r="F32" s="214">
        <f>F22+F5</f>
        <v>66339</v>
      </c>
      <c r="G32" s="115">
        <f t="shared" si="1"/>
        <v>48.52</v>
      </c>
      <c r="H32" s="115">
        <f>IF(E32&lt;&gt;0,ROUND(F32/E32*100-100,2),0)</f>
        <v>54.75</v>
      </c>
      <c r="I32" s="115"/>
    </row>
    <row r="33" spans="1:9" ht="69.95" customHeight="1">
      <c r="A33" s="250"/>
      <c r="B33" s="250"/>
      <c r="C33" s="250"/>
      <c r="D33" s="250"/>
      <c r="E33" s="250"/>
      <c r="F33" s="250"/>
      <c r="G33" s="250"/>
      <c r="H33" s="250"/>
      <c r="I33" s="250"/>
    </row>
  </sheetData>
  <mergeCells count="3">
    <mergeCell ref="B2:I2"/>
    <mergeCell ref="H3:I3"/>
    <mergeCell ref="A33:I33"/>
  </mergeCells>
  <phoneticPr fontId="45" type="noConversion"/>
  <pageMargins left="0.7" right="0.7" top="0.75" bottom="0.75" header="0.3" footer="0.3"/>
  <pageSetup paperSize="9" orientation="portrait" horizontalDpi="200" verticalDpi="300"/>
  <legacyDrawing r:id="rId1"/>
</worksheet>
</file>

<file path=xl/worksheets/sheet10.xml><?xml version="1.0" encoding="utf-8"?>
<worksheet xmlns="http://schemas.openxmlformats.org/spreadsheetml/2006/main" xmlns:r="http://schemas.openxmlformats.org/officeDocument/2006/relationships">
  <dimension ref="A1:B32"/>
  <sheetViews>
    <sheetView topLeftCell="A5" workbookViewId="0">
      <selection activeCell="E6" sqref="E6"/>
    </sheetView>
  </sheetViews>
  <sheetFormatPr defaultColWidth="9" defaultRowHeight="13.5"/>
  <cols>
    <col min="1" max="1" width="55.625" customWidth="1"/>
    <col min="2" max="2" width="15.625" customWidth="1"/>
  </cols>
  <sheetData>
    <row r="1" spans="1:2" ht="30" customHeight="1">
      <c r="A1" s="109" t="s">
        <v>1176</v>
      </c>
    </row>
    <row r="2" spans="1:2" ht="60" customHeight="1">
      <c r="A2" s="261" t="s">
        <v>1177</v>
      </c>
      <c r="B2" s="261"/>
    </row>
    <row r="3" spans="1:2" ht="30" customHeight="1">
      <c r="B3" s="197" t="s">
        <v>2</v>
      </c>
    </row>
    <row r="4" spans="1:2" ht="39.950000000000003" customHeight="1">
      <c r="A4" s="198" t="s">
        <v>1178</v>
      </c>
      <c r="B4" s="199" t="s">
        <v>8</v>
      </c>
    </row>
    <row r="5" spans="1:2" ht="23.1" customHeight="1">
      <c r="A5" s="198" t="s">
        <v>42</v>
      </c>
      <c r="B5" s="200"/>
    </row>
    <row r="6" spans="1:2" ht="23.1" customHeight="1">
      <c r="A6" s="201" t="s">
        <v>1179</v>
      </c>
      <c r="B6" s="202"/>
    </row>
    <row r="7" spans="1:2" ht="23.1" customHeight="1">
      <c r="A7" s="203" t="s">
        <v>1180</v>
      </c>
      <c r="B7" s="202"/>
    </row>
    <row r="8" spans="1:2" ht="23.1" customHeight="1">
      <c r="A8" s="204" t="s">
        <v>1181</v>
      </c>
      <c r="B8" s="205"/>
    </row>
    <row r="9" spans="1:2" ht="23.1" customHeight="1">
      <c r="A9" s="206" t="s">
        <v>1182</v>
      </c>
      <c r="B9" s="205"/>
    </row>
    <row r="10" spans="1:2" ht="23.1" customHeight="1">
      <c r="A10" s="206" t="s">
        <v>1183</v>
      </c>
      <c r="B10" s="205"/>
    </row>
    <row r="11" spans="1:2" ht="23.1" customHeight="1">
      <c r="A11" s="203" t="s">
        <v>1184</v>
      </c>
      <c r="B11" s="202"/>
    </row>
    <row r="12" spans="1:2" ht="23.1" customHeight="1">
      <c r="A12" s="207" t="s">
        <v>1185</v>
      </c>
      <c r="B12" s="205"/>
    </row>
    <row r="13" spans="1:2" ht="23.1" customHeight="1">
      <c r="A13" s="208" t="s">
        <v>1186</v>
      </c>
      <c r="B13" s="205"/>
    </row>
    <row r="14" spans="1:2" ht="23.1" customHeight="1">
      <c r="A14" s="208" t="s">
        <v>1187</v>
      </c>
      <c r="B14" s="205"/>
    </row>
    <row r="15" spans="1:2" ht="23.1" customHeight="1">
      <c r="A15" s="208" t="s">
        <v>1188</v>
      </c>
      <c r="B15" s="205"/>
    </row>
    <row r="16" spans="1:2" ht="23.1" customHeight="1">
      <c r="A16" s="208" t="s">
        <v>1189</v>
      </c>
      <c r="B16" s="205"/>
    </row>
    <row r="17" spans="1:2" ht="23.1" customHeight="1">
      <c r="A17" s="209" t="s">
        <v>1190</v>
      </c>
      <c r="B17" s="205"/>
    </row>
    <row r="18" spans="1:2" ht="23.1" customHeight="1">
      <c r="A18" s="209" t="s">
        <v>1191</v>
      </c>
      <c r="B18" s="205"/>
    </row>
    <row r="19" spans="1:2" ht="23.1" customHeight="1">
      <c r="A19" s="209" t="s">
        <v>1192</v>
      </c>
      <c r="B19" s="205"/>
    </row>
    <row r="20" spans="1:2" ht="23.1" customHeight="1">
      <c r="A20" s="209" t="s">
        <v>1193</v>
      </c>
      <c r="B20" s="205"/>
    </row>
    <row r="21" spans="1:2" ht="23.1" customHeight="1">
      <c r="A21" s="209" t="s">
        <v>1194</v>
      </c>
      <c r="B21" s="205"/>
    </row>
    <row r="22" spans="1:2" ht="23.1" customHeight="1">
      <c r="A22" s="209" t="s">
        <v>1195</v>
      </c>
      <c r="B22" s="205"/>
    </row>
    <row r="23" spans="1:2" ht="23.1" customHeight="1">
      <c r="A23" s="209" t="s">
        <v>1196</v>
      </c>
      <c r="B23" s="205"/>
    </row>
    <row r="24" spans="1:2" ht="23.1" customHeight="1">
      <c r="A24" s="209" t="s">
        <v>1197</v>
      </c>
      <c r="B24" s="205"/>
    </row>
    <row r="25" spans="1:2" ht="23.1" customHeight="1">
      <c r="A25" s="209" t="s">
        <v>1183</v>
      </c>
      <c r="B25" s="205"/>
    </row>
    <row r="26" spans="1:2" ht="23.1" customHeight="1">
      <c r="A26" s="203" t="s">
        <v>1198</v>
      </c>
      <c r="B26" s="202"/>
    </row>
    <row r="27" spans="1:2" ht="23.1" customHeight="1">
      <c r="A27" s="210" t="s">
        <v>1199</v>
      </c>
      <c r="B27" s="205"/>
    </row>
    <row r="28" spans="1:2" ht="23.1" customHeight="1">
      <c r="A28" s="210" t="s">
        <v>1200</v>
      </c>
      <c r="B28" s="205"/>
    </row>
    <row r="29" spans="1:2" ht="23.1" customHeight="1">
      <c r="A29" s="210" t="s">
        <v>1201</v>
      </c>
      <c r="B29" s="205"/>
    </row>
    <row r="30" spans="1:2" ht="23.1" customHeight="1">
      <c r="A30" s="210" t="s">
        <v>1202</v>
      </c>
      <c r="B30" s="205"/>
    </row>
    <row r="31" spans="1:2" ht="23.1" customHeight="1">
      <c r="A31" s="210" t="s">
        <v>1183</v>
      </c>
      <c r="B31" s="205"/>
    </row>
    <row r="32" spans="1:2" ht="14.25">
      <c r="A32" s="211" t="s">
        <v>1203</v>
      </c>
    </row>
  </sheetData>
  <mergeCells count="1">
    <mergeCell ref="A2:B2"/>
  </mergeCells>
  <phoneticPr fontId="4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19"/>
  <sheetViews>
    <sheetView topLeftCell="A6" workbookViewId="0">
      <selection activeCell="E9" sqref="E9"/>
    </sheetView>
  </sheetViews>
  <sheetFormatPr defaultColWidth="9" defaultRowHeight="13.5"/>
  <cols>
    <col min="1" max="1" width="55.625" customWidth="1"/>
    <col min="2" max="2" width="15.625" customWidth="1"/>
  </cols>
  <sheetData>
    <row r="1" spans="1:2" ht="30" customHeight="1">
      <c r="A1" s="109" t="s">
        <v>1204</v>
      </c>
    </row>
    <row r="2" spans="1:2" ht="60" customHeight="1">
      <c r="A2" s="261" t="s">
        <v>1205</v>
      </c>
      <c r="B2" s="261"/>
    </row>
    <row r="3" spans="1:2" ht="30" customHeight="1">
      <c r="B3" s="192" t="s">
        <v>2</v>
      </c>
    </row>
    <row r="4" spans="1:2" ht="39.950000000000003" customHeight="1">
      <c r="A4" s="193" t="s">
        <v>1206</v>
      </c>
      <c r="B4" s="193" t="s">
        <v>8</v>
      </c>
    </row>
    <row r="5" spans="1:2" ht="50.25" customHeight="1">
      <c r="A5" s="194" t="s">
        <v>1207</v>
      </c>
      <c r="B5" s="195"/>
    </row>
    <row r="6" spans="1:2" ht="50.25" customHeight="1">
      <c r="A6" s="194" t="s">
        <v>1207</v>
      </c>
      <c r="B6" s="195"/>
    </row>
    <row r="7" spans="1:2" ht="50.25" customHeight="1">
      <c r="A7" s="194" t="s">
        <v>1207</v>
      </c>
      <c r="B7" s="195"/>
    </row>
    <row r="8" spans="1:2" ht="50.25" customHeight="1">
      <c r="A8" s="194" t="s">
        <v>1207</v>
      </c>
      <c r="B8" s="195"/>
    </row>
    <row r="9" spans="1:2" ht="50.25" customHeight="1">
      <c r="A9" s="194" t="s">
        <v>1207</v>
      </c>
      <c r="B9" s="195"/>
    </row>
    <row r="10" spans="1:2" ht="50.25" customHeight="1">
      <c r="A10" s="194" t="s">
        <v>1207</v>
      </c>
      <c r="B10" s="195"/>
    </row>
    <row r="11" spans="1:2" ht="50.25" customHeight="1">
      <c r="A11" s="194" t="s">
        <v>1207</v>
      </c>
      <c r="B11" s="195"/>
    </row>
    <row r="12" spans="1:2" ht="50.25" customHeight="1">
      <c r="A12" s="194" t="s">
        <v>1207</v>
      </c>
      <c r="B12" s="195"/>
    </row>
    <row r="13" spans="1:2" ht="50.25" customHeight="1">
      <c r="A13" s="194" t="s">
        <v>1207</v>
      </c>
      <c r="B13" s="195"/>
    </row>
    <row r="14" spans="1:2" ht="50.25" customHeight="1">
      <c r="A14" s="194" t="s">
        <v>1207</v>
      </c>
      <c r="B14" s="195"/>
    </row>
    <row r="15" spans="1:2" ht="50.25" customHeight="1">
      <c r="A15" s="194" t="s">
        <v>1207</v>
      </c>
      <c r="B15" s="195"/>
    </row>
    <row r="16" spans="1:2" ht="50.25" customHeight="1">
      <c r="A16" s="194" t="s">
        <v>1207</v>
      </c>
      <c r="B16" s="195"/>
    </row>
    <row r="17" spans="1:2" ht="50.25" customHeight="1">
      <c r="A17" s="194" t="s">
        <v>1208</v>
      </c>
      <c r="B17" s="195"/>
    </row>
    <row r="18" spans="1:2" ht="50.25" customHeight="1">
      <c r="A18" s="194" t="s">
        <v>42</v>
      </c>
      <c r="B18" s="195"/>
    </row>
    <row r="19" spans="1:2" ht="14.25">
      <c r="A19" s="196" t="s">
        <v>1203</v>
      </c>
    </row>
  </sheetData>
  <mergeCells count="1">
    <mergeCell ref="A2:B2"/>
  </mergeCells>
  <phoneticPr fontId="4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D26"/>
  <sheetViews>
    <sheetView topLeftCell="A8" workbookViewId="0">
      <selection activeCell="F7" sqref="F7"/>
    </sheetView>
  </sheetViews>
  <sheetFormatPr defaultColWidth="9" defaultRowHeight="14.25"/>
  <cols>
    <col min="1" max="1" width="45.625" style="122" customWidth="1"/>
    <col min="2" max="4" width="13.625" style="122" customWidth="1"/>
    <col min="5" max="16384" width="9" style="122"/>
  </cols>
  <sheetData>
    <row r="1" spans="1:4" ht="30" customHeight="1">
      <c r="A1" s="109" t="s">
        <v>1209</v>
      </c>
    </row>
    <row r="2" spans="1:4" ht="60" customHeight="1">
      <c r="A2" s="262" t="s">
        <v>1210</v>
      </c>
      <c r="B2" s="263"/>
      <c r="C2" s="263"/>
      <c r="D2" s="263"/>
    </row>
    <row r="3" spans="1:4" ht="30" customHeight="1">
      <c r="D3" s="63" t="s">
        <v>1211</v>
      </c>
    </row>
    <row r="4" spans="1:4" s="121" customFormat="1" ht="39.950000000000003" customHeight="1">
      <c r="A4" s="183" t="s">
        <v>4</v>
      </c>
      <c r="B4" s="184" t="s">
        <v>1212</v>
      </c>
      <c r="C4" s="184" t="s">
        <v>8</v>
      </c>
      <c r="D4" s="184" t="s">
        <v>1213</v>
      </c>
    </row>
    <row r="5" spans="1:4" s="120" customFormat="1" ht="26.1" customHeight="1">
      <c r="A5" s="185" t="s">
        <v>47</v>
      </c>
      <c r="B5" s="186"/>
      <c r="C5" s="186"/>
      <c r="D5" s="187">
        <f>IF(B5&lt;&gt;0,ROUND(C5/B5*100,2),0)</f>
        <v>0</v>
      </c>
    </row>
    <row r="6" spans="1:4" s="120" customFormat="1" ht="26.1" customHeight="1">
      <c r="A6" s="185" t="s">
        <v>1214</v>
      </c>
      <c r="B6" s="186"/>
      <c r="C6" s="186"/>
      <c r="D6" s="187">
        <f t="shared" ref="D6:D25" si="0">IF(B6&lt;&gt;0,ROUND(C6/B6*100,2),0)</f>
        <v>0</v>
      </c>
    </row>
    <row r="7" spans="1:4" s="120" customFormat="1" ht="26.1" customHeight="1">
      <c r="A7" s="185" t="s">
        <v>1215</v>
      </c>
      <c r="B7" s="186"/>
      <c r="C7" s="186"/>
      <c r="D7" s="187">
        <f t="shared" si="0"/>
        <v>0</v>
      </c>
    </row>
    <row r="8" spans="1:4" s="120" customFormat="1" ht="26.1" customHeight="1">
      <c r="A8" s="185" t="s">
        <v>1216</v>
      </c>
      <c r="B8" s="186"/>
      <c r="C8" s="186"/>
      <c r="D8" s="187">
        <f t="shared" si="0"/>
        <v>0</v>
      </c>
    </row>
    <row r="9" spans="1:4" s="120" customFormat="1" ht="26.1" customHeight="1">
      <c r="A9" s="185" t="s">
        <v>1217</v>
      </c>
      <c r="B9" s="186"/>
      <c r="C9" s="186"/>
      <c r="D9" s="187">
        <f t="shared" si="0"/>
        <v>0</v>
      </c>
    </row>
    <row r="10" spans="1:4" s="120" customFormat="1" ht="26.1" customHeight="1">
      <c r="A10" s="185" t="s">
        <v>1218</v>
      </c>
      <c r="B10" s="186"/>
      <c r="C10" s="186"/>
      <c r="D10" s="187">
        <f t="shared" si="0"/>
        <v>0</v>
      </c>
    </row>
    <row r="11" spans="1:4" s="120" customFormat="1" ht="26.1" customHeight="1">
      <c r="A11" s="188" t="s">
        <v>1219</v>
      </c>
      <c r="B11" s="186"/>
      <c r="C11" s="186"/>
      <c r="D11" s="187">
        <f t="shared" si="0"/>
        <v>0</v>
      </c>
    </row>
    <row r="12" spans="1:4" s="120" customFormat="1" ht="26.1" customHeight="1">
      <c r="A12" s="185" t="s">
        <v>1220</v>
      </c>
      <c r="B12" s="186"/>
      <c r="C12" s="186"/>
      <c r="D12" s="187">
        <f t="shared" si="0"/>
        <v>0</v>
      </c>
    </row>
    <row r="13" spans="1:4" s="120" customFormat="1" ht="26.1" customHeight="1">
      <c r="A13" s="185" t="s">
        <v>1221</v>
      </c>
      <c r="B13" s="186"/>
      <c r="C13" s="186"/>
      <c r="D13" s="187">
        <f t="shared" si="0"/>
        <v>0</v>
      </c>
    </row>
    <row r="14" spans="1:4" s="120" customFormat="1" ht="26.1" customHeight="1">
      <c r="A14" s="185" t="s">
        <v>1222</v>
      </c>
      <c r="B14" s="186"/>
      <c r="C14" s="186"/>
      <c r="D14" s="187">
        <f t="shared" si="0"/>
        <v>0</v>
      </c>
    </row>
    <row r="15" spans="1:4" s="120" customFormat="1" ht="26.1" customHeight="1">
      <c r="A15" s="185" t="s">
        <v>1223</v>
      </c>
      <c r="B15" s="186"/>
      <c r="C15" s="186"/>
      <c r="D15" s="187">
        <f t="shared" si="0"/>
        <v>0</v>
      </c>
    </row>
    <row r="16" spans="1:4" s="120" customFormat="1" ht="26.1" customHeight="1">
      <c r="A16" s="189" t="s">
        <v>1224</v>
      </c>
      <c r="B16" s="186"/>
      <c r="C16" s="186"/>
      <c r="D16" s="187">
        <f t="shared" si="0"/>
        <v>0</v>
      </c>
    </row>
    <row r="17" spans="1:4" s="120" customFormat="1" ht="26.1" customHeight="1">
      <c r="A17" s="185" t="s">
        <v>1225</v>
      </c>
      <c r="B17" s="186"/>
      <c r="C17" s="186"/>
      <c r="D17" s="187">
        <f t="shared" si="0"/>
        <v>0</v>
      </c>
    </row>
    <row r="18" spans="1:4" s="120" customFormat="1" ht="26.1" customHeight="1">
      <c r="A18" s="185" t="s">
        <v>1226</v>
      </c>
      <c r="B18" s="186"/>
      <c r="C18" s="186"/>
      <c r="D18" s="187">
        <f t="shared" si="0"/>
        <v>0</v>
      </c>
    </row>
    <row r="19" spans="1:4" s="120" customFormat="1" ht="26.1" customHeight="1">
      <c r="A19" s="189" t="s">
        <v>1227</v>
      </c>
      <c r="B19" s="186"/>
      <c r="C19" s="186"/>
      <c r="D19" s="187">
        <f t="shared" si="0"/>
        <v>0</v>
      </c>
    </row>
    <row r="20" spans="1:4" s="120" customFormat="1" ht="26.1" customHeight="1">
      <c r="A20" s="185" t="s">
        <v>1228</v>
      </c>
      <c r="B20" s="186"/>
      <c r="C20" s="186"/>
      <c r="D20" s="187">
        <f t="shared" si="0"/>
        <v>0</v>
      </c>
    </row>
    <row r="21" spans="1:4" s="120" customFormat="1" ht="26.1" customHeight="1">
      <c r="A21" s="185" t="s">
        <v>1229</v>
      </c>
      <c r="B21" s="186"/>
      <c r="C21" s="186"/>
      <c r="D21" s="187">
        <f t="shared" si="0"/>
        <v>0</v>
      </c>
    </row>
    <row r="22" spans="1:4" s="120" customFormat="1" ht="26.1" customHeight="1">
      <c r="A22" s="189" t="s">
        <v>1230</v>
      </c>
      <c r="B22" s="186"/>
      <c r="C22" s="186"/>
      <c r="D22" s="187">
        <f t="shared" si="0"/>
        <v>0</v>
      </c>
    </row>
    <row r="23" spans="1:4" s="120" customFormat="1" ht="26.1" customHeight="1">
      <c r="A23" s="185" t="s">
        <v>1231</v>
      </c>
      <c r="B23" s="186"/>
      <c r="C23" s="186"/>
      <c r="D23" s="187">
        <f t="shared" si="0"/>
        <v>0</v>
      </c>
    </row>
    <row r="24" spans="1:4" s="120" customFormat="1" ht="26.1" customHeight="1">
      <c r="A24" s="185"/>
      <c r="B24" s="186"/>
      <c r="C24" s="186"/>
      <c r="D24" s="187"/>
    </row>
    <row r="25" spans="1:4" s="120" customFormat="1" ht="26.1" customHeight="1">
      <c r="A25" s="183" t="s">
        <v>1232</v>
      </c>
      <c r="B25" s="190">
        <f>SUM(B5:B23)</f>
        <v>0</v>
      </c>
      <c r="C25" s="190">
        <f>SUM(C5:C23)</f>
        <v>0</v>
      </c>
      <c r="D25" s="191">
        <f t="shared" si="0"/>
        <v>0</v>
      </c>
    </row>
    <row r="26" spans="1:4" ht="39.950000000000003" customHeight="1">
      <c r="A26" s="250" t="s">
        <v>1233</v>
      </c>
      <c r="B26" s="250"/>
      <c r="C26" s="250"/>
      <c r="D26" s="250"/>
    </row>
  </sheetData>
  <mergeCells count="2">
    <mergeCell ref="A2:D2"/>
    <mergeCell ref="A26:D26"/>
  </mergeCells>
  <phoneticPr fontId="4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43"/>
  <sheetViews>
    <sheetView workbookViewId="0">
      <selection activeCell="L12" sqref="L12"/>
    </sheetView>
  </sheetViews>
  <sheetFormatPr defaultColWidth="9" defaultRowHeight="13.5"/>
  <cols>
    <col min="1" max="1" width="30" style="6" customWidth="1"/>
    <col min="2" max="3" width="5.625" style="6" customWidth="1"/>
    <col min="4" max="4" width="7.875" style="6" customWidth="1"/>
    <col min="5" max="5" width="6.375" style="6" customWidth="1"/>
    <col min="6" max="6" width="6.75" style="6" customWidth="1"/>
    <col min="7" max="7" width="9.625" style="6" customWidth="1"/>
    <col min="8" max="8" width="8.25" style="6" customWidth="1"/>
    <col min="9" max="9" width="9.625" style="6" customWidth="1"/>
    <col min="10" max="10" width="10.625" style="6" customWidth="1"/>
    <col min="11" max="11" width="9" style="6"/>
    <col min="12" max="12" width="11.875" style="6" customWidth="1"/>
    <col min="13" max="16384" width="9" style="6"/>
  </cols>
  <sheetData>
    <row r="1" spans="1:10" s="26" customFormat="1" ht="30" customHeight="1">
      <c r="A1" s="174" t="s">
        <v>1234</v>
      </c>
    </row>
    <row r="2" spans="1:10" s="27" customFormat="1" ht="60" customHeight="1">
      <c r="A2" s="264" t="s">
        <v>1235</v>
      </c>
      <c r="B2" s="264"/>
      <c r="C2" s="264"/>
      <c r="D2" s="264"/>
      <c r="E2" s="264"/>
      <c r="F2" s="264"/>
      <c r="G2" s="264"/>
      <c r="H2" s="264"/>
      <c r="I2" s="264"/>
      <c r="J2" s="264"/>
    </row>
    <row r="3" spans="1:10" s="28" customFormat="1" ht="30" customHeight="1">
      <c r="J3" s="28" t="s">
        <v>2</v>
      </c>
    </row>
    <row r="4" spans="1:10" s="172" customFormat="1" ht="18" customHeight="1">
      <c r="A4" s="265" t="s">
        <v>1236</v>
      </c>
      <c r="B4" s="265" t="s">
        <v>1237</v>
      </c>
      <c r="C4" s="265" t="s">
        <v>1238</v>
      </c>
      <c r="D4" s="265" t="s">
        <v>1239</v>
      </c>
      <c r="E4" s="265" t="s">
        <v>1240</v>
      </c>
      <c r="F4" s="265"/>
      <c r="G4" s="265"/>
      <c r="H4" s="265" t="s">
        <v>1241</v>
      </c>
      <c r="I4" s="265"/>
      <c r="J4" s="265" t="s">
        <v>1242</v>
      </c>
    </row>
    <row r="5" spans="1:10" s="172" customFormat="1" ht="45.75" customHeight="1">
      <c r="A5" s="265"/>
      <c r="B5" s="265"/>
      <c r="C5" s="265"/>
      <c r="D5" s="265"/>
      <c r="E5" s="15" t="s">
        <v>1243</v>
      </c>
      <c r="F5" s="15" t="s">
        <v>1244</v>
      </c>
      <c r="G5" s="15" t="s">
        <v>1245</v>
      </c>
      <c r="H5" s="15" t="s">
        <v>1246</v>
      </c>
      <c r="I5" s="15" t="s">
        <v>1247</v>
      </c>
      <c r="J5" s="265"/>
    </row>
    <row r="6" spans="1:10" s="173" customFormat="1" ht="26.1" customHeight="1">
      <c r="A6" s="30" t="s">
        <v>1248</v>
      </c>
      <c r="B6" s="30"/>
      <c r="C6" s="30"/>
      <c r="D6" s="175"/>
      <c r="E6" s="175"/>
      <c r="F6" s="175"/>
      <c r="G6" s="175"/>
      <c r="H6" s="30"/>
      <c r="I6" s="30"/>
      <c r="J6" s="30"/>
    </row>
    <row r="7" spans="1:10" s="71" customFormat="1" ht="26.1" customHeight="1">
      <c r="A7" s="176" t="s">
        <v>1249</v>
      </c>
      <c r="B7" s="177"/>
      <c r="C7" s="178"/>
      <c r="D7" s="179"/>
      <c r="E7" s="179"/>
      <c r="F7" s="180"/>
      <c r="G7" s="179"/>
      <c r="H7" s="178"/>
      <c r="I7" s="76"/>
      <c r="J7" s="32"/>
    </row>
    <row r="8" spans="1:10" s="71" customFormat="1" ht="26.1" customHeight="1">
      <c r="A8" s="176" t="s">
        <v>1250</v>
      </c>
      <c r="B8" s="177"/>
      <c r="C8" s="181"/>
      <c r="D8" s="181"/>
      <c r="E8" s="181"/>
      <c r="F8" s="181"/>
      <c r="G8" s="181"/>
      <c r="H8" s="32"/>
      <c r="I8" s="32"/>
      <c r="J8" s="32"/>
    </row>
    <row r="9" spans="1:10" s="71" customFormat="1" ht="26.1" customHeight="1">
      <c r="A9" s="176" t="s">
        <v>1183</v>
      </c>
      <c r="B9" s="177"/>
      <c r="C9" s="181"/>
      <c r="D9" s="181"/>
      <c r="E9" s="181"/>
      <c r="F9" s="181"/>
      <c r="G9" s="181"/>
      <c r="H9" s="32"/>
      <c r="I9" s="32"/>
      <c r="J9" s="32"/>
    </row>
    <row r="10" spans="1:10" s="71" customFormat="1" ht="26.1" customHeight="1">
      <c r="A10" s="176" t="s">
        <v>1183</v>
      </c>
      <c r="B10" s="177"/>
      <c r="C10" s="181"/>
      <c r="D10" s="181"/>
      <c r="E10" s="181"/>
      <c r="F10" s="181"/>
      <c r="G10" s="181"/>
      <c r="H10" s="32"/>
      <c r="I10" s="32"/>
      <c r="J10" s="32"/>
    </row>
    <row r="11" spans="1:10" s="173" customFormat="1" ht="26.1" customHeight="1">
      <c r="A11" s="30" t="s">
        <v>1251</v>
      </c>
      <c r="B11" s="30"/>
      <c r="C11" s="30"/>
      <c r="D11" s="175"/>
      <c r="E11" s="175"/>
      <c r="F11" s="175"/>
      <c r="G11" s="175"/>
      <c r="H11" s="30"/>
      <c r="I11" s="30"/>
      <c r="J11" s="30"/>
    </row>
    <row r="12" spans="1:10" s="71" customFormat="1" ht="26.1" customHeight="1">
      <c r="A12" s="176" t="s">
        <v>1249</v>
      </c>
      <c r="B12" s="177"/>
      <c r="C12" s="178"/>
      <c r="D12" s="179"/>
      <c r="E12" s="179"/>
      <c r="F12" s="180"/>
      <c r="G12" s="179"/>
      <c r="H12" s="178"/>
      <c r="I12" s="76"/>
      <c r="J12" s="32"/>
    </row>
    <row r="13" spans="1:10" s="71" customFormat="1" ht="26.1" customHeight="1">
      <c r="A13" s="176" t="s">
        <v>1250</v>
      </c>
      <c r="B13" s="177"/>
      <c r="C13" s="178"/>
      <c r="D13" s="179"/>
      <c r="E13" s="179"/>
      <c r="F13" s="180"/>
      <c r="G13" s="179"/>
      <c r="H13" s="178"/>
      <c r="I13" s="76"/>
      <c r="J13" s="32"/>
    </row>
    <row r="14" spans="1:10" s="71" customFormat="1" ht="26.1" customHeight="1">
      <c r="A14" s="176" t="s">
        <v>1183</v>
      </c>
      <c r="B14" s="177"/>
      <c r="C14" s="178"/>
      <c r="D14" s="179"/>
      <c r="E14" s="179"/>
      <c r="F14" s="180"/>
      <c r="G14" s="179"/>
      <c r="H14" s="178"/>
      <c r="I14" s="76"/>
      <c r="J14" s="32"/>
    </row>
    <row r="15" spans="1:10" s="71" customFormat="1" ht="26.1" customHeight="1">
      <c r="A15" s="176" t="s">
        <v>1183</v>
      </c>
      <c r="B15" s="177"/>
      <c r="C15" s="178"/>
      <c r="D15" s="179"/>
      <c r="E15" s="179"/>
      <c r="F15" s="180"/>
      <c r="G15" s="179"/>
      <c r="H15" s="178"/>
      <c r="I15" s="76"/>
      <c r="J15" s="32"/>
    </row>
    <row r="16" spans="1:10" s="173" customFormat="1" ht="26.1" customHeight="1">
      <c r="A16" s="30" t="s">
        <v>1252</v>
      </c>
      <c r="B16" s="30"/>
      <c r="C16" s="30"/>
      <c r="D16" s="175"/>
      <c r="E16" s="175"/>
      <c r="F16" s="175"/>
      <c r="G16" s="175"/>
      <c r="H16" s="30"/>
      <c r="I16" s="30"/>
      <c r="J16" s="30"/>
    </row>
    <row r="17" spans="1:10" s="71" customFormat="1" ht="26.1" customHeight="1">
      <c r="A17" s="176" t="s">
        <v>1249</v>
      </c>
      <c r="B17" s="177"/>
      <c r="C17" s="178"/>
      <c r="D17" s="179"/>
      <c r="E17" s="179"/>
      <c r="F17" s="180"/>
      <c r="G17" s="179"/>
      <c r="H17" s="178"/>
      <c r="I17" s="76"/>
      <c r="J17" s="32"/>
    </row>
    <row r="18" spans="1:10" s="71" customFormat="1" ht="26.1" customHeight="1">
      <c r="A18" s="176" t="s">
        <v>1250</v>
      </c>
      <c r="B18" s="177"/>
      <c r="C18" s="178"/>
      <c r="D18" s="179"/>
      <c r="E18" s="179"/>
      <c r="F18" s="180"/>
      <c r="G18" s="179"/>
      <c r="H18" s="178"/>
      <c r="I18" s="76"/>
      <c r="J18" s="32"/>
    </row>
    <row r="19" spans="1:10" s="71" customFormat="1" ht="26.1" customHeight="1">
      <c r="A19" s="176" t="s">
        <v>1183</v>
      </c>
      <c r="B19" s="177"/>
      <c r="C19" s="178"/>
      <c r="D19" s="179"/>
      <c r="E19" s="179"/>
      <c r="F19" s="180"/>
      <c r="G19" s="179"/>
      <c r="H19" s="178"/>
      <c r="I19" s="76"/>
      <c r="J19" s="32"/>
    </row>
    <row r="20" spans="1:10" s="71" customFormat="1" ht="26.1" customHeight="1">
      <c r="A20" s="176" t="s">
        <v>1183</v>
      </c>
      <c r="B20" s="177"/>
      <c r="C20" s="178"/>
      <c r="D20" s="179"/>
      <c r="E20" s="179"/>
      <c r="F20" s="180"/>
      <c r="G20" s="179"/>
      <c r="H20" s="178"/>
      <c r="I20" s="76"/>
      <c r="J20" s="32"/>
    </row>
    <row r="21" spans="1:10" s="71" customFormat="1" ht="26.1" customHeight="1">
      <c r="A21" s="32"/>
      <c r="B21" s="177"/>
      <c r="C21" s="181"/>
      <c r="D21" s="181"/>
      <c r="E21" s="181"/>
      <c r="F21" s="181"/>
      <c r="G21" s="181"/>
      <c r="H21" s="32"/>
      <c r="I21" s="32"/>
      <c r="J21" s="32"/>
    </row>
    <row r="22" spans="1:10" s="172" customFormat="1" ht="26.1" customHeight="1">
      <c r="A22" s="15" t="s">
        <v>1253</v>
      </c>
      <c r="B22" s="15"/>
      <c r="C22" s="15"/>
      <c r="D22" s="175"/>
      <c r="E22" s="175"/>
      <c r="F22" s="175"/>
      <c r="G22" s="175"/>
      <c r="H22" s="15"/>
      <c r="I22" s="15"/>
      <c r="J22" s="15"/>
    </row>
    <row r="23" spans="1:10" s="71" customFormat="1" ht="23.25" customHeight="1">
      <c r="A23" s="266" t="s">
        <v>1254</v>
      </c>
      <c r="B23" s="266"/>
      <c r="C23" s="266"/>
      <c r="D23" s="266"/>
      <c r="E23" s="266"/>
      <c r="F23" s="266"/>
      <c r="G23" s="266"/>
      <c r="H23" s="266"/>
      <c r="I23" s="266"/>
      <c r="J23" s="266"/>
    </row>
    <row r="24" spans="1:10" s="71" customFormat="1">
      <c r="D24" s="182"/>
      <c r="E24" s="182"/>
      <c r="F24" s="182"/>
      <c r="G24" s="182"/>
    </row>
    <row r="25" spans="1:10" s="71" customFormat="1">
      <c r="D25" s="182"/>
      <c r="E25" s="182"/>
      <c r="F25" s="182"/>
      <c r="G25" s="182"/>
    </row>
    <row r="26" spans="1:10" s="71" customFormat="1">
      <c r="D26" s="182"/>
      <c r="E26" s="182"/>
      <c r="F26" s="182"/>
      <c r="G26" s="182"/>
    </row>
    <row r="27" spans="1:10">
      <c r="D27" s="182"/>
      <c r="E27" s="182"/>
      <c r="F27" s="182"/>
      <c r="G27" s="182"/>
    </row>
    <row r="28" spans="1:10">
      <c r="D28" s="182"/>
      <c r="E28" s="182"/>
      <c r="F28" s="182"/>
      <c r="G28" s="182"/>
    </row>
    <row r="29" spans="1:10">
      <c r="D29" s="182"/>
      <c r="E29" s="182"/>
      <c r="F29" s="182"/>
      <c r="G29" s="182"/>
    </row>
    <row r="30" spans="1:10">
      <c r="D30" s="182"/>
      <c r="E30" s="182"/>
      <c r="F30" s="182"/>
      <c r="G30" s="182"/>
    </row>
    <row r="31" spans="1:10">
      <c r="D31" s="182"/>
      <c r="E31" s="182"/>
      <c r="F31" s="182"/>
      <c r="G31" s="182"/>
    </row>
    <row r="32" spans="1:10">
      <c r="D32" s="182"/>
      <c r="E32" s="182"/>
      <c r="F32" s="182"/>
      <c r="G32" s="182"/>
    </row>
    <row r="33" spans="4:7">
      <c r="D33" s="182"/>
      <c r="E33" s="182"/>
      <c r="F33" s="182"/>
      <c r="G33" s="182"/>
    </row>
    <row r="34" spans="4:7">
      <c r="D34" s="182"/>
      <c r="E34" s="182"/>
      <c r="F34" s="182"/>
      <c r="G34" s="182"/>
    </row>
    <row r="35" spans="4:7">
      <c r="D35" s="182"/>
      <c r="E35" s="182"/>
      <c r="F35" s="182"/>
      <c r="G35" s="182"/>
    </row>
    <row r="36" spans="4:7">
      <c r="D36" s="182"/>
      <c r="E36" s="182"/>
      <c r="F36" s="182"/>
      <c r="G36" s="182"/>
    </row>
    <row r="37" spans="4:7">
      <c r="D37" s="182"/>
      <c r="E37" s="182"/>
      <c r="F37" s="182"/>
      <c r="G37" s="182"/>
    </row>
    <row r="38" spans="4:7">
      <c r="D38" s="182"/>
      <c r="E38" s="182"/>
      <c r="F38" s="182"/>
      <c r="G38" s="182"/>
    </row>
    <row r="39" spans="4:7">
      <c r="D39" s="182"/>
      <c r="E39" s="182"/>
      <c r="F39" s="182"/>
      <c r="G39" s="182"/>
    </row>
    <row r="40" spans="4:7">
      <c r="D40" s="182"/>
      <c r="E40" s="182"/>
      <c r="F40" s="182"/>
      <c r="G40" s="182"/>
    </row>
    <row r="41" spans="4:7">
      <c r="D41" s="182"/>
      <c r="E41" s="182"/>
      <c r="F41" s="182"/>
      <c r="G41" s="182"/>
    </row>
    <row r="42" spans="4:7">
      <c r="D42" s="182"/>
      <c r="E42" s="182"/>
      <c r="F42" s="182"/>
      <c r="G42" s="182"/>
    </row>
    <row r="43" spans="4:7">
      <c r="D43" s="182"/>
      <c r="E43" s="182"/>
      <c r="F43" s="182"/>
      <c r="G43" s="182"/>
    </row>
  </sheetData>
  <mergeCells count="9">
    <mergeCell ref="A2:J2"/>
    <mergeCell ref="E4:G4"/>
    <mergeCell ref="H4:I4"/>
    <mergeCell ref="A23:J23"/>
    <mergeCell ref="A4:A5"/>
    <mergeCell ref="B4:B5"/>
    <mergeCell ref="C4:C5"/>
    <mergeCell ref="D4:D5"/>
    <mergeCell ref="J4:J5"/>
  </mergeCells>
  <phoneticPr fontId="4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WVI45"/>
  <sheetViews>
    <sheetView topLeftCell="B32" workbookViewId="0">
      <selection activeCell="C15" sqref="C15"/>
    </sheetView>
  </sheetViews>
  <sheetFormatPr defaultColWidth="6.875" defaultRowHeight="15.95" customHeight="1"/>
  <cols>
    <col min="1" max="1" width="11.625" style="150" hidden="1" customWidth="1"/>
    <col min="2" max="2" width="61.875" style="150" customWidth="1"/>
    <col min="3" max="3" width="25.625" style="164" customWidth="1"/>
    <col min="4" max="4" width="36.125" style="150" customWidth="1"/>
    <col min="5" max="5" width="12.75" style="150" customWidth="1"/>
    <col min="6" max="256" width="6.875" style="150"/>
    <col min="257" max="257" width="6.875" style="150" hidden="1" customWidth="1"/>
    <col min="258" max="258" width="61.875" style="150" customWidth="1"/>
    <col min="259" max="259" width="25.625" style="150" customWidth="1"/>
    <col min="260" max="260" width="36.125" style="150" customWidth="1"/>
    <col min="261" max="261" width="12.75" style="150" customWidth="1"/>
    <col min="262" max="512" width="6.875" style="150"/>
    <col min="513" max="513" width="6.875" style="150" hidden="1" customWidth="1"/>
    <col min="514" max="514" width="61.875" style="150" customWidth="1"/>
    <col min="515" max="515" width="25.625" style="150" customWidth="1"/>
    <col min="516" max="516" width="36.125" style="150" customWidth="1"/>
    <col min="517" max="517" width="12.75" style="150" customWidth="1"/>
    <col min="518" max="768" width="6.875" style="150"/>
    <col min="769" max="769" width="6.875" style="150" hidden="1" customWidth="1"/>
    <col min="770" max="770" width="61.875" style="150" customWidth="1"/>
    <col min="771" max="771" width="25.625" style="150" customWidth="1"/>
    <col min="772" max="772" width="36.125" style="150" customWidth="1"/>
    <col min="773" max="773" width="12.75" style="150" customWidth="1"/>
    <col min="774" max="1024" width="6.875" style="150"/>
    <col min="1025" max="1025" width="6.875" style="150" hidden="1" customWidth="1"/>
    <col min="1026" max="1026" width="61.875" style="150" customWidth="1"/>
    <col min="1027" max="1027" width="25.625" style="150" customWidth="1"/>
    <col min="1028" max="1028" width="36.125" style="150" customWidth="1"/>
    <col min="1029" max="1029" width="12.75" style="150" customWidth="1"/>
    <col min="1030" max="1280" width="6.875" style="150"/>
    <col min="1281" max="1281" width="6.875" style="150" hidden="1" customWidth="1"/>
    <col min="1282" max="1282" width="61.875" style="150" customWidth="1"/>
    <col min="1283" max="1283" width="25.625" style="150" customWidth="1"/>
    <col min="1284" max="1284" width="36.125" style="150" customWidth="1"/>
    <col min="1285" max="1285" width="12.75" style="150" customWidth="1"/>
    <col min="1286" max="1536" width="6.875" style="150"/>
    <col min="1537" max="1537" width="6.875" style="150" hidden="1" customWidth="1"/>
    <col min="1538" max="1538" width="61.875" style="150" customWidth="1"/>
    <col min="1539" max="1539" width="25.625" style="150" customWidth="1"/>
    <col min="1540" max="1540" width="36.125" style="150" customWidth="1"/>
    <col min="1541" max="1541" width="12.75" style="150" customWidth="1"/>
    <col min="1542" max="1792" width="6.875" style="150"/>
    <col min="1793" max="1793" width="6.875" style="150" hidden="1" customWidth="1"/>
    <col min="1794" max="1794" width="61.875" style="150" customWidth="1"/>
    <col min="1795" max="1795" width="25.625" style="150" customWidth="1"/>
    <col min="1796" max="1796" width="36.125" style="150" customWidth="1"/>
    <col min="1797" max="1797" width="12.75" style="150" customWidth="1"/>
    <col min="1798" max="2048" width="6.875" style="150"/>
    <col min="2049" max="2049" width="6.875" style="150" hidden="1" customWidth="1"/>
    <col min="2050" max="2050" width="61.875" style="150" customWidth="1"/>
    <col min="2051" max="2051" width="25.625" style="150" customWidth="1"/>
    <col min="2052" max="2052" width="36.125" style="150" customWidth="1"/>
    <col min="2053" max="2053" width="12.75" style="150" customWidth="1"/>
    <col min="2054" max="2304" width="6.875" style="150"/>
    <col min="2305" max="2305" width="6.875" style="150" hidden="1" customWidth="1"/>
    <col min="2306" max="2306" width="61.875" style="150" customWidth="1"/>
    <col min="2307" max="2307" width="25.625" style="150" customWidth="1"/>
    <col min="2308" max="2308" width="36.125" style="150" customWidth="1"/>
    <col min="2309" max="2309" width="12.75" style="150" customWidth="1"/>
    <col min="2310" max="2560" width="6.875" style="150"/>
    <col min="2561" max="2561" width="6.875" style="150" hidden="1" customWidth="1"/>
    <col min="2562" max="2562" width="61.875" style="150" customWidth="1"/>
    <col min="2563" max="2563" width="25.625" style="150" customWidth="1"/>
    <col min="2564" max="2564" width="36.125" style="150" customWidth="1"/>
    <col min="2565" max="2565" width="12.75" style="150" customWidth="1"/>
    <col min="2566" max="2816" width="6.875" style="150"/>
    <col min="2817" max="2817" width="6.875" style="150" hidden="1" customWidth="1"/>
    <col min="2818" max="2818" width="61.875" style="150" customWidth="1"/>
    <col min="2819" max="2819" width="25.625" style="150" customWidth="1"/>
    <col min="2820" max="2820" width="36.125" style="150" customWidth="1"/>
    <col min="2821" max="2821" width="12.75" style="150" customWidth="1"/>
    <col min="2822" max="3072" width="6.875" style="150"/>
    <col min="3073" max="3073" width="6.875" style="150" hidden="1" customWidth="1"/>
    <col min="3074" max="3074" width="61.875" style="150" customWidth="1"/>
    <col min="3075" max="3075" width="25.625" style="150" customWidth="1"/>
    <col min="3076" max="3076" width="36.125" style="150" customWidth="1"/>
    <col min="3077" max="3077" width="12.75" style="150" customWidth="1"/>
    <col min="3078" max="3328" width="6.875" style="150"/>
    <col min="3329" max="3329" width="6.875" style="150" hidden="1" customWidth="1"/>
    <col min="3330" max="3330" width="61.875" style="150" customWidth="1"/>
    <col min="3331" max="3331" width="25.625" style="150" customWidth="1"/>
    <col min="3332" max="3332" width="36.125" style="150" customWidth="1"/>
    <col min="3333" max="3333" width="12.75" style="150" customWidth="1"/>
    <col min="3334" max="3584" width="6.875" style="150"/>
    <col min="3585" max="3585" width="6.875" style="150" hidden="1" customWidth="1"/>
    <col min="3586" max="3586" width="61.875" style="150" customWidth="1"/>
    <col min="3587" max="3587" width="25.625" style="150" customWidth="1"/>
    <col min="3588" max="3588" width="36.125" style="150" customWidth="1"/>
    <col min="3589" max="3589" width="12.75" style="150" customWidth="1"/>
    <col min="3590" max="3840" width="6.875" style="150"/>
    <col min="3841" max="3841" width="6.875" style="150" hidden="1" customWidth="1"/>
    <col min="3842" max="3842" width="61.875" style="150" customWidth="1"/>
    <col min="3843" max="3843" width="25.625" style="150" customWidth="1"/>
    <col min="3844" max="3844" width="36.125" style="150" customWidth="1"/>
    <col min="3845" max="3845" width="12.75" style="150" customWidth="1"/>
    <col min="3846" max="4096" width="6.875" style="150"/>
    <col min="4097" max="4097" width="6.875" style="150" hidden="1" customWidth="1"/>
    <col min="4098" max="4098" width="61.875" style="150" customWidth="1"/>
    <col min="4099" max="4099" width="25.625" style="150" customWidth="1"/>
    <col min="4100" max="4100" width="36.125" style="150" customWidth="1"/>
    <col min="4101" max="4101" width="12.75" style="150" customWidth="1"/>
    <col min="4102" max="4352" width="6.875" style="150"/>
    <col min="4353" max="4353" width="6.875" style="150" hidden="1" customWidth="1"/>
    <col min="4354" max="4354" width="61.875" style="150" customWidth="1"/>
    <col min="4355" max="4355" width="25.625" style="150" customWidth="1"/>
    <col min="4356" max="4356" width="36.125" style="150" customWidth="1"/>
    <col min="4357" max="4357" width="12.75" style="150" customWidth="1"/>
    <col min="4358" max="4608" width="6.875" style="150"/>
    <col min="4609" max="4609" width="6.875" style="150" hidden="1" customWidth="1"/>
    <col min="4610" max="4610" width="61.875" style="150" customWidth="1"/>
    <col min="4611" max="4611" width="25.625" style="150" customWidth="1"/>
    <col min="4612" max="4612" width="36.125" style="150" customWidth="1"/>
    <col min="4613" max="4613" width="12.75" style="150" customWidth="1"/>
    <col min="4614" max="4864" width="6.875" style="150"/>
    <col min="4865" max="4865" width="6.875" style="150" hidden="1" customWidth="1"/>
    <col min="4866" max="4866" width="61.875" style="150" customWidth="1"/>
    <col min="4867" max="4867" width="25.625" style="150" customWidth="1"/>
    <col min="4868" max="4868" width="36.125" style="150" customWidth="1"/>
    <col min="4869" max="4869" width="12.75" style="150" customWidth="1"/>
    <col min="4870" max="5120" width="6.875" style="150"/>
    <col min="5121" max="5121" width="6.875" style="150" hidden="1" customWidth="1"/>
    <col min="5122" max="5122" width="61.875" style="150" customWidth="1"/>
    <col min="5123" max="5123" width="25.625" style="150" customWidth="1"/>
    <col min="5124" max="5124" width="36.125" style="150" customWidth="1"/>
    <col min="5125" max="5125" width="12.75" style="150" customWidth="1"/>
    <col min="5126" max="5376" width="6.875" style="150"/>
    <col min="5377" max="5377" width="6.875" style="150" hidden="1" customWidth="1"/>
    <col min="5378" max="5378" width="61.875" style="150" customWidth="1"/>
    <col min="5379" max="5379" width="25.625" style="150" customWidth="1"/>
    <col min="5380" max="5380" width="36.125" style="150" customWidth="1"/>
    <col min="5381" max="5381" width="12.75" style="150" customWidth="1"/>
    <col min="5382" max="5632" width="6.875" style="150"/>
    <col min="5633" max="5633" width="6.875" style="150" hidden="1" customWidth="1"/>
    <col min="5634" max="5634" width="61.875" style="150" customWidth="1"/>
    <col min="5635" max="5635" width="25.625" style="150" customWidth="1"/>
    <col min="5636" max="5636" width="36.125" style="150" customWidth="1"/>
    <col min="5637" max="5637" width="12.75" style="150" customWidth="1"/>
    <col min="5638" max="5888" width="6.875" style="150"/>
    <col min="5889" max="5889" width="6.875" style="150" hidden="1" customWidth="1"/>
    <col min="5890" max="5890" width="61.875" style="150" customWidth="1"/>
    <col min="5891" max="5891" width="25.625" style="150" customWidth="1"/>
    <col min="5892" max="5892" width="36.125" style="150" customWidth="1"/>
    <col min="5893" max="5893" width="12.75" style="150" customWidth="1"/>
    <col min="5894" max="6144" width="6.875" style="150"/>
    <col min="6145" max="6145" width="6.875" style="150" hidden="1" customWidth="1"/>
    <col min="6146" max="6146" width="61.875" style="150" customWidth="1"/>
    <col min="6147" max="6147" width="25.625" style="150" customWidth="1"/>
    <col min="6148" max="6148" width="36.125" style="150" customWidth="1"/>
    <col min="6149" max="6149" width="12.75" style="150" customWidth="1"/>
    <col min="6150" max="6400" width="6.875" style="150"/>
    <col min="6401" max="6401" width="6.875" style="150" hidden="1" customWidth="1"/>
    <col min="6402" max="6402" width="61.875" style="150" customWidth="1"/>
    <col min="6403" max="6403" width="25.625" style="150" customWidth="1"/>
    <col min="6404" max="6404" width="36.125" style="150" customWidth="1"/>
    <col min="6405" max="6405" width="12.75" style="150" customWidth="1"/>
    <col min="6406" max="6656" width="6.875" style="150"/>
    <col min="6657" max="6657" width="6.875" style="150" hidden="1" customWidth="1"/>
    <col min="6658" max="6658" width="61.875" style="150" customWidth="1"/>
    <col min="6659" max="6659" width="25.625" style="150" customWidth="1"/>
    <col min="6660" max="6660" width="36.125" style="150" customWidth="1"/>
    <col min="6661" max="6661" width="12.75" style="150" customWidth="1"/>
    <col min="6662" max="6912" width="6.875" style="150"/>
    <col min="6913" max="6913" width="6.875" style="150" hidden="1" customWidth="1"/>
    <col min="6914" max="6914" width="61.875" style="150" customWidth="1"/>
    <col min="6915" max="6915" width="25.625" style="150" customWidth="1"/>
    <col min="6916" max="6916" width="36.125" style="150" customWidth="1"/>
    <col min="6917" max="6917" width="12.75" style="150" customWidth="1"/>
    <col min="6918" max="7168" width="6.875" style="150"/>
    <col min="7169" max="7169" width="6.875" style="150" hidden="1" customWidth="1"/>
    <col min="7170" max="7170" width="61.875" style="150" customWidth="1"/>
    <col min="7171" max="7171" width="25.625" style="150" customWidth="1"/>
    <col min="7172" max="7172" width="36.125" style="150" customWidth="1"/>
    <col min="7173" max="7173" width="12.75" style="150" customWidth="1"/>
    <col min="7174" max="7424" width="6.875" style="150"/>
    <col min="7425" max="7425" width="6.875" style="150" hidden="1" customWidth="1"/>
    <col min="7426" max="7426" width="61.875" style="150" customWidth="1"/>
    <col min="7427" max="7427" width="25.625" style="150" customWidth="1"/>
    <col min="7428" max="7428" width="36.125" style="150" customWidth="1"/>
    <col min="7429" max="7429" width="12.75" style="150" customWidth="1"/>
    <col min="7430" max="7680" width="6.875" style="150"/>
    <col min="7681" max="7681" width="6.875" style="150" hidden="1" customWidth="1"/>
    <col min="7682" max="7682" width="61.875" style="150" customWidth="1"/>
    <col min="7683" max="7683" width="25.625" style="150" customWidth="1"/>
    <col min="7684" max="7684" width="36.125" style="150" customWidth="1"/>
    <col min="7685" max="7685" width="12.75" style="150" customWidth="1"/>
    <col min="7686" max="7936" width="6.875" style="150"/>
    <col min="7937" max="7937" width="6.875" style="150" hidden="1" customWidth="1"/>
    <col min="7938" max="7938" width="61.875" style="150" customWidth="1"/>
    <col min="7939" max="7939" width="25.625" style="150" customWidth="1"/>
    <col min="7940" max="7940" width="36.125" style="150" customWidth="1"/>
    <col min="7941" max="7941" width="12.75" style="150" customWidth="1"/>
    <col min="7942" max="8192" width="6.875" style="150"/>
    <col min="8193" max="8193" width="6.875" style="150" hidden="1" customWidth="1"/>
    <col min="8194" max="8194" width="61.875" style="150" customWidth="1"/>
    <col min="8195" max="8195" width="25.625" style="150" customWidth="1"/>
    <col min="8196" max="8196" width="36.125" style="150" customWidth="1"/>
    <col min="8197" max="8197" width="12.75" style="150" customWidth="1"/>
    <col min="8198" max="8448" width="6.875" style="150"/>
    <col min="8449" max="8449" width="6.875" style="150" hidden="1" customWidth="1"/>
    <col min="8450" max="8450" width="61.875" style="150" customWidth="1"/>
    <col min="8451" max="8451" width="25.625" style="150" customWidth="1"/>
    <col min="8452" max="8452" width="36.125" style="150" customWidth="1"/>
    <col min="8453" max="8453" width="12.75" style="150" customWidth="1"/>
    <col min="8454" max="8704" width="6.875" style="150"/>
    <col min="8705" max="8705" width="6.875" style="150" hidden="1" customWidth="1"/>
    <col min="8706" max="8706" width="61.875" style="150" customWidth="1"/>
    <col min="8707" max="8707" width="25.625" style="150" customWidth="1"/>
    <col min="8708" max="8708" width="36.125" style="150" customWidth="1"/>
    <col min="8709" max="8709" width="12.75" style="150" customWidth="1"/>
    <col min="8710" max="8960" width="6.875" style="150"/>
    <col min="8961" max="8961" width="6.875" style="150" hidden="1" customWidth="1"/>
    <col min="8962" max="8962" width="61.875" style="150" customWidth="1"/>
    <col min="8963" max="8963" width="25.625" style="150" customWidth="1"/>
    <col min="8964" max="8964" width="36.125" style="150" customWidth="1"/>
    <col min="8965" max="8965" width="12.75" style="150" customWidth="1"/>
    <col min="8966" max="9216" width="6.875" style="150"/>
    <col min="9217" max="9217" width="6.875" style="150" hidden="1" customWidth="1"/>
    <col min="9218" max="9218" width="61.875" style="150" customWidth="1"/>
    <col min="9219" max="9219" width="25.625" style="150" customWidth="1"/>
    <col min="9220" max="9220" width="36.125" style="150" customWidth="1"/>
    <col min="9221" max="9221" width="12.75" style="150" customWidth="1"/>
    <col min="9222" max="9472" width="6.875" style="150"/>
    <col min="9473" max="9473" width="6.875" style="150" hidden="1" customWidth="1"/>
    <col min="9474" max="9474" width="61.875" style="150" customWidth="1"/>
    <col min="9475" max="9475" width="25.625" style="150" customWidth="1"/>
    <col min="9476" max="9476" width="36.125" style="150" customWidth="1"/>
    <col min="9477" max="9477" width="12.75" style="150" customWidth="1"/>
    <col min="9478" max="9728" width="6.875" style="150"/>
    <col min="9729" max="9729" width="6.875" style="150" hidden="1" customWidth="1"/>
    <col min="9730" max="9730" width="61.875" style="150" customWidth="1"/>
    <col min="9731" max="9731" width="25.625" style="150" customWidth="1"/>
    <col min="9732" max="9732" width="36.125" style="150" customWidth="1"/>
    <col min="9733" max="9733" width="12.75" style="150" customWidth="1"/>
    <col min="9734" max="9984" width="6.875" style="150"/>
    <col min="9985" max="9985" width="6.875" style="150" hidden="1" customWidth="1"/>
    <col min="9986" max="9986" width="61.875" style="150" customWidth="1"/>
    <col min="9987" max="9987" width="25.625" style="150" customWidth="1"/>
    <col min="9988" max="9988" width="36.125" style="150" customWidth="1"/>
    <col min="9989" max="9989" width="12.75" style="150" customWidth="1"/>
    <col min="9990" max="10240" width="6.875" style="150"/>
    <col min="10241" max="10241" width="6.875" style="150" hidden="1" customWidth="1"/>
    <col min="10242" max="10242" width="61.875" style="150" customWidth="1"/>
    <col min="10243" max="10243" width="25.625" style="150" customWidth="1"/>
    <col min="10244" max="10244" width="36.125" style="150" customWidth="1"/>
    <col min="10245" max="10245" width="12.75" style="150" customWidth="1"/>
    <col min="10246" max="10496" width="6.875" style="150"/>
    <col min="10497" max="10497" width="6.875" style="150" hidden="1" customWidth="1"/>
    <col min="10498" max="10498" width="61.875" style="150" customWidth="1"/>
    <col min="10499" max="10499" width="25.625" style="150" customWidth="1"/>
    <col min="10500" max="10500" width="36.125" style="150" customWidth="1"/>
    <col min="10501" max="10501" width="12.75" style="150" customWidth="1"/>
    <col min="10502" max="10752" width="6.875" style="150"/>
    <col min="10753" max="10753" width="6.875" style="150" hidden="1" customWidth="1"/>
    <col min="10754" max="10754" width="61.875" style="150" customWidth="1"/>
    <col min="10755" max="10755" width="25.625" style="150" customWidth="1"/>
    <col min="10756" max="10756" width="36.125" style="150" customWidth="1"/>
    <col min="10757" max="10757" width="12.75" style="150" customWidth="1"/>
    <col min="10758" max="11008" width="6.875" style="150"/>
    <col min="11009" max="11009" width="6.875" style="150" hidden="1" customWidth="1"/>
    <col min="11010" max="11010" width="61.875" style="150" customWidth="1"/>
    <col min="11011" max="11011" width="25.625" style="150" customWidth="1"/>
    <col min="11012" max="11012" width="36.125" style="150" customWidth="1"/>
    <col min="11013" max="11013" width="12.75" style="150" customWidth="1"/>
    <col min="11014" max="11264" width="6.875" style="150"/>
    <col min="11265" max="11265" width="6.875" style="150" hidden="1" customWidth="1"/>
    <col min="11266" max="11266" width="61.875" style="150" customWidth="1"/>
    <col min="11267" max="11267" width="25.625" style="150" customWidth="1"/>
    <col min="11268" max="11268" width="36.125" style="150" customWidth="1"/>
    <col min="11269" max="11269" width="12.75" style="150" customWidth="1"/>
    <col min="11270" max="11520" width="6.875" style="150"/>
    <col min="11521" max="11521" width="6.875" style="150" hidden="1" customWidth="1"/>
    <col min="11522" max="11522" width="61.875" style="150" customWidth="1"/>
    <col min="11523" max="11523" width="25.625" style="150" customWidth="1"/>
    <col min="11524" max="11524" width="36.125" style="150" customWidth="1"/>
    <col min="11525" max="11525" width="12.75" style="150" customWidth="1"/>
    <col min="11526" max="11776" width="6.875" style="150"/>
    <col min="11777" max="11777" width="6.875" style="150" hidden="1" customWidth="1"/>
    <col min="11778" max="11778" width="61.875" style="150" customWidth="1"/>
    <col min="11779" max="11779" width="25.625" style="150" customWidth="1"/>
    <col min="11780" max="11780" width="36.125" style="150" customWidth="1"/>
    <col min="11781" max="11781" width="12.75" style="150" customWidth="1"/>
    <col min="11782" max="12032" width="6.875" style="150"/>
    <col min="12033" max="12033" width="6.875" style="150" hidden="1" customWidth="1"/>
    <col min="12034" max="12034" width="61.875" style="150" customWidth="1"/>
    <col min="12035" max="12035" width="25.625" style="150" customWidth="1"/>
    <col min="12036" max="12036" width="36.125" style="150" customWidth="1"/>
    <col min="12037" max="12037" width="12.75" style="150" customWidth="1"/>
    <col min="12038" max="12288" width="6.875" style="150"/>
    <col min="12289" max="12289" width="6.875" style="150" hidden="1" customWidth="1"/>
    <col min="12290" max="12290" width="61.875" style="150" customWidth="1"/>
    <col min="12291" max="12291" width="25.625" style="150" customWidth="1"/>
    <col min="12292" max="12292" width="36.125" style="150" customWidth="1"/>
    <col min="12293" max="12293" width="12.75" style="150" customWidth="1"/>
    <col min="12294" max="12544" width="6.875" style="150"/>
    <col min="12545" max="12545" width="6.875" style="150" hidden="1" customWidth="1"/>
    <col min="12546" max="12546" width="61.875" style="150" customWidth="1"/>
    <col min="12547" max="12547" width="25.625" style="150" customWidth="1"/>
    <col min="12548" max="12548" width="36.125" style="150" customWidth="1"/>
    <col min="12549" max="12549" width="12.75" style="150" customWidth="1"/>
    <col min="12550" max="12800" width="6.875" style="150"/>
    <col min="12801" max="12801" width="6.875" style="150" hidden="1" customWidth="1"/>
    <col min="12802" max="12802" width="61.875" style="150" customWidth="1"/>
    <col min="12803" max="12803" width="25.625" style="150" customWidth="1"/>
    <col min="12804" max="12804" width="36.125" style="150" customWidth="1"/>
    <col min="12805" max="12805" width="12.75" style="150" customWidth="1"/>
    <col min="12806" max="13056" width="6.875" style="150"/>
    <col min="13057" max="13057" width="6.875" style="150" hidden="1" customWidth="1"/>
    <col min="13058" max="13058" width="61.875" style="150" customWidth="1"/>
    <col min="13059" max="13059" width="25.625" style="150" customWidth="1"/>
    <col min="13060" max="13060" width="36.125" style="150" customWidth="1"/>
    <col min="13061" max="13061" width="12.75" style="150" customWidth="1"/>
    <col min="13062" max="13312" width="6.875" style="150"/>
    <col min="13313" max="13313" width="6.875" style="150" hidden="1" customWidth="1"/>
    <col min="13314" max="13314" width="61.875" style="150" customWidth="1"/>
    <col min="13315" max="13315" width="25.625" style="150" customWidth="1"/>
    <col min="13316" max="13316" width="36.125" style="150" customWidth="1"/>
    <col min="13317" max="13317" width="12.75" style="150" customWidth="1"/>
    <col min="13318" max="13568" width="6.875" style="150"/>
    <col min="13569" max="13569" width="6.875" style="150" hidden="1" customWidth="1"/>
    <col min="13570" max="13570" width="61.875" style="150" customWidth="1"/>
    <col min="13571" max="13571" width="25.625" style="150" customWidth="1"/>
    <col min="13572" max="13572" width="36.125" style="150" customWidth="1"/>
    <col min="13573" max="13573" width="12.75" style="150" customWidth="1"/>
    <col min="13574" max="13824" width="6.875" style="150"/>
    <col min="13825" max="13825" width="6.875" style="150" hidden="1" customWidth="1"/>
    <col min="13826" max="13826" width="61.875" style="150" customWidth="1"/>
    <col min="13827" max="13827" width="25.625" style="150" customWidth="1"/>
    <col min="13828" max="13828" width="36.125" style="150" customWidth="1"/>
    <col min="13829" max="13829" width="12.75" style="150" customWidth="1"/>
    <col min="13830" max="14080" width="6.875" style="150"/>
    <col min="14081" max="14081" width="6.875" style="150" hidden="1" customWidth="1"/>
    <col min="14082" max="14082" width="61.875" style="150" customWidth="1"/>
    <col min="14083" max="14083" width="25.625" style="150" customWidth="1"/>
    <col min="14084" max="14084" width="36.125" style="150" customWidth="1"/>
    <col min="14085" max="14085" width="12.75" style="150" customWidth="1"/>
    <col min="14086" max="14336" width="6.875" style="150"/>
    <col min="14337" max="14337" width="6.875" style="150" hidden="1" customWidth="1"/>
    <col min="14338" max="14338" width="61.875" style="150" customWidth="1"/>
    <col min="14339" max="14339" width="25.625" style="150" customWidth="1"/>
    <col min="14340" max="14340" width="36.125" style="150" customWidth="1"/>
    <col min="14341" max="14341" width="12.75" style="150" customWidth="1"/>
    <col min="14342" max="14592" width="6.875" style="150"/>
    <col min="14593" max="14593" width="6.875" style="150" hidden="1" customWidth="1"/>
    <col min="14594" max="14594" width="61.875" style="150" customWidth="1"/>
    <col min="14595" max="14595" width="25.625" style="150" customWidth="1"/>
    <col min="14596" max="14596" width="36.125" style="150" customWidth="1"/>
    <col min="14597" max="14597" width="12.75" style="150" customWidth="1"/>
    <col min="14598" max="14848" width="6.875" style="150"/>
    <col min="14849" max="14849" width="6.875" style="150" hidden="1" customWidth="1"/>
    <col min="14850" max="14850" width="61.875" style="150" customWidth="1"/>
    <col min="14851" max="14851" width="25.625" style="150" customWidth="1"/>
    <col min="14852" max="14852" width="36.125" style="150" customWidth="1"/>
    <col min="14853" max="14853" width="12.75" style="150" customWidth="1"/>
    <col min="14854" max="15104" width="6.875" style="150"/>
    <col min="15105" max="15105" width="6.875" style="150" hidden="1" customWidth="1"/>
    <col min="15106" max="15106" width="61.875" style="150" customWidth="1"/>
    <col min="15107" max="15107" width="25.625" style="150" customWidth="1"/>
    <col min="15108" max="15108" width="36.125" style="150" customWidth="1"/>
    <col min="15109" max="15109" width="12.75" style="150" customWidth="1"/>
    <col min="15110" max="15360" width="6.875" style="150"/>
    <col min="15361" max="15361" width="6.875" style="150" hidden="1" customWidth="1"/>
    <col min="15362" max="15362" width="61.875" style="150" customWidth="1"/>
    <col min="15363" max="15363" width="25.625" style="150" customWidth="1"/>
    <col min="15364" max="15364" width="36.125" style="150" customWidth="1"/>
    <col min="15365" max="15365" width="12.75" style="150" customWidth="1"/>
    <col min="15366" max="15616" width="6.875" style="150"/>
    <col min="15617" max="15617" width="6.875" style="150" hidden="1" customWidth="1"/>
    <col min="15618" max="15618" width="61.875" style="150" customWidth="1"/>
    <col min="15619" max="15619" width="25.625" style="150" customWidth="1"/>
    <col min="15620" max="15620" width="36.125" style="150" customWidth="1"/>
    <col min="15621" max="15621" width="12.75" style="150" customWidth="1"/>
    <col min="15622" max="15872" width="6.875" style="150"/>
    <col min="15873" max="15873" width="6.875" style="150" hidden="1" customWidth="1"/>
    <col min="15874" max="15874" width="61.875" style="150" customWidth="1"/>
    <col min="15875" max="15875" width="25.625" style="150" customWidth="1"/>
    <col min="15876" max="15876" width="36.125" style="150" customWidth="1"/>
    <col min="15877" max="15877" width="12.75" style="150" customWidth="1"/>
    <col min="15878" max="16128" width="6.875" style="150"/>
    <col min="16129" max="16129" width="6.875" style="150" hidden="1" customWidth="1"/>
    <col min="16130" max="16130" width="61.875" style="150" customWidth="1"/>
    <col min="16131" max="16131" width="25.625" style="150" customWidth="1"/>
    <col min="16132" max="16132" width="36.125" style="150" customWidth="1"/>
    <col min="16133" max="16133" width="12.75" style="150" customWidth="1"/>
    <col min="16134" max="16384" width="6.875" style="150"/>
  </cols>
  <sheetData>
    <row r="1" spans="1:3" s="148" customFormat="1" ht="30" customHeight="1">
      <c r="B1" s="151" t="s">
        <v>1255</v>
      </c>
      <c r="C1" s="165"/>
    </row>
    <row r="2" spans="1:3" ht="60" customHeight="1">
      <c r="B2" s="267" t="s">
        <v>1256</v>
      </c>
      <c r="C2" s="267"/>
    </row>
    <row r="3" spans="1:3" s="149" customFormat="1" ht="30" customHeight="1">
      <c r="C3" s="166" t="s">
        <v>2</v>
      </c>
    </row>
    <row r="4" spans="1:3" s="149" customFormat="1" ht="39.950000000000003" customHeight="1">
      <c r="B4" s="154" t="s">
        <v>4</v>
      </c>
      <c r="C4" s="147" t="s">
        <v>8</v>
      </c>
    </row>
    <row r="5" spans="1:3" s="149" customFormat="1" ht="26.1" customHeight="1">
      <c r="A5" s="167">
        <v>10301</v>
      </c>
      <c r="B5" s="168" t="s">
        <v>1257</v>
      </c>
      <c r="C5" s="147">
        <f>SUM(C6:C21)</f>
        <v>117146</v>
      </c>
    </row>
    <row r="6" spans="1:3" s="149" customFormat="1" ht="26.1" customHeight="1">
      <c r="A6" s="167">
        <v>1030102</v>
      </c>
      <c r="B6" s="156" t="s">
        <v>1258</v>
      </c>
      <c r="C6" s="169"/>
    </row>
    <row r="7" spans="1:3" s="149" customFormat="1" ht="26.1" customHeight="1">
      <c r="A7" s="167">
        <v>1030110</v>
      </c>
      <c r="B7" s="156" t="s">
        <v>1259</v>
      </c>
      <c r="C7" s="169"/>
    </row>
    <row r="8" spans="1:3" s="149" customFormat="1" ht="26.1" customHeight="1">
      <c r="A8" s="167">
        <v>1030115</v>
      </c>
      <c r="B8" s="156" t="s">
        <v>1260</v>
      </c>
      <c r="C8" s="169"/>
    </row>
    <row r="9" spans="1:3" s="149" customFormat="1" ht="26.1" customHeight="1">
      <c r="A9" s="167">
        <v>1030129</v>
      </c>
      <c r="B9" s="156" t="s">
        <v>1261</v>
      </c>
      <c r="C9" s="169"/>
    </row>
    <row r="10" spans="1:3" s="149" customFormat="1" ht="26.1" customHeight="1">
      <c r="A10" s="167">
        <v>1030146</v>
      </c>
      <c r="B10" s="156" t="s">
        <v>1262</v>
      </c>
      <c r="C10" s="169"/>
    </row>
    <row r="11" spans="1:3" s="149" customFormat="1" ht="26.1" customHeight="1">
      <c r="A11" s="167">
        <v>1030147</v>
      </c>
      <c r="B11" s="156" t="s">
        <v>1263</v>
      </c>
      <c r="C11" s="169"/>
    </row>
    <row r="12" spans="1:3" s="149" customFormat="1" ht="26.1" customHeight="1">
      <c r="A12" s="167">
        <v>1030148</v>
      </c>
      <c r="B12" s="156" t="s">
        <v>1264</v>
      </c>
      <c r="C12" s="169">
        <v>115146</v>
      </c>
    </row>
    <row r="13" spans="1:3" s="149" customFormat="1" ht="26.1" customHeight="1">
      <c r="A13" s="167">
        <v>1030150</v>
      </c>
      <c r="B13" s="156" t="s">
        <v>1265</v>
      </c>
      <c r="C13" s="169"/>
    </row>
    <row r="14" spans="1:3" s="149" customFormat="1" ht="26.1" customHeight="1">
      <c r="A14" s="167">
        <v>1030155</v>
      </c>
      <c r="B14" s="156" t="s">
        <v>1266</v>
      </c>
      <c r="C14" s="170"/>
    </row>
    <row r="15" spans="1:3" s="149" customFormat="1" ht="26.1" customHeight="1">
      <c r="A15" s="167">
        <v>1030156</v>
      </c>
      <c r="B15" s="156" t="s">
        <v>1267</v>
      </c>
      <c r="C15" s="170">
        <v>2000</v>
      </c>
    </row>
    <row r="16" spans="1:3" s="149" customFormat="1" ht="26.1" customHeight="1">
      <c r="A16" s="167">
        <v>1030157</v>
      </c>
      <c r="B16" s="156" t="s">
        <v>1268</v>
      </c>
      <c r="C16" s="170"/>
    </row>
    <row r="17" spans="1:3" s="149" customFormat="1" ht="26.1" customHeight="1">
      <c r="A17" s="167">
        <v>1030158</v>
      </c>
      <c r="B17" s="156" t="s">
        <v>1269</v>
      </c>
      <c r="C17" s="170"/>
    </row>
    <row r="18" spans="1:3" s="149" customFormat="1" ht="26.1" customHeight="1">
      <c r="A18" s="167">
        <v>1030159</v>
      </c>
      <c r="B18" s="156" t="s">
        <v>1270</v>
      </c>
      <c r="C18" s="170"/>
    </row>
    <row r="19" spans="1:3" s="149" customFormat="1" ht="26.1" customHeight="1">
      <c r="A19" s="167">
        <v>1030178</v>
      </c>
      <c r="B19" s="156" t="s">
        <v>1271</v>
      </c>
      <c r="C19" s="170"/>
    </row>
    <row r="20" spans="1:3" s="149" customFormat="1" ht="26.1" customHeight="1">
      <c r="A20" s="167">
        <v>1030180</v>
      </c>
      <c r="B20" s="156" t="s">
        <v>1272</v>
      </c>
      <c r="C20" s="170"/>
    </row>
    <row r="21" spans="1:3" s="149" customFormat="1" ht="26.1" customHeight="1">
      <c r="A21" s="167">
        <v>1030199</v>
      </c>
      <c r="B21" s="156" t="s">
        <v>1273</v>
      </c>
      <c r="C21" s="170"/>
    </row>
    <row r="22" spans="1:3" s="149" customFormat="1" ht="26.1" customHeight="1">
      <c r="A22" s="167">
        <v>10310</v>
      </c>
      <c r="B22" s="168" t="s">
        <v>1274</v>
      </c>
      <c r="C22" s="171"/>
    </row>
    <row r="23" spans="1:3" s="149" customFormat="1" ht="26.1" customHeight="1">
      <c r="A23" s="167">
        <v>1031004</v>
      </c>
      <c r="B23" s="156" t="s">
        <v>1275</v>
      </c>
      <c r="C23" s="170"/>
    </row>
    <row r="24" spans="1:3" s="149" customFormat="1" ht="26.1" customHeight="1">
      <c r="A24" s="167">
        <v>1031005</v>
      </c>
      <c r="B24" s="156" t="s">
        <v>1276</v>
      </c>
      <c r="C24" s="170"/>
    </row>
    <row r="25" spans="1:3" s="149" customFormat="1" ht="26.1" customHeight="1">
      <c r="A25" s="167">
        <v>1031006</v>
      </c>
      <c r="B25" s="156" t="s">
        <v>1277</v>
      </c>
      <c r="C25" s="170"/>
    </row>
    <row r="26" spans="1:3" s="149" customFormat="1" ht="26.1" customHeight="1">
      <c r="A26" s="167">
        <v>1031007</v>
      </c>
      <c r="B26" s="156" t="s">
        <v>1278</v>
      </c>
      <c r="C26" s="170"/>
    </row>
    <row r="27" spans="1:3" s="149" customFormat="1" ht="26.1" customHeight="1">
      <c r="A27" s="167">
        <v>1031008</v>
      </c>
      <c r="B27" s="156" t="s">
        <v>1279</v>
      </c>
      <c r="C27" s="170"/>
    </row>
    <row r="28" spans="1:3" s="149" customFormat="1" ht="26.1" customHeight="1">
      <c r="A28" s="167">
        <v>1031009</v>
      </c>
      <c r="B28" s="156" t="s">
        <v>1280</v>
      </c>
      <c r="C28" s="170"/>
    </row>
    <row r="29" spans="1:3" s="149" customFormat="1" ht="26.1" customHeight="1">
      <c r="A29" s="167">
        <v>1031010</v>
      </c>
      <c r="B29" s="156" t="s">
        <v>1281</v>
      </c>
      <c r="C29" s="170"/>
    </row>
    <row r="30" spans="1:3" s="149" customFormat="1" ht="26.1" customHeight="1">
      <c r="A30" s="167">
        <v>1031011</v>
      </c>
      <c r="B30" s="156" t="s">
        <v>1282</v>
      </c>
      <c r="C30" s="170"/>
    </row>
    <row r="31" spans="1:3" s="149" customFormat="1" ht="26.1" customHeight="1">
      <c r="A31" s="167">
        <v>1031012</v>
      </c>
      <c r="B31" s="156" t="s">
        <v>1283</v>
      </c>
      <c r="C31" s="170"/>
    </row>
    <row r="32" spans="1:3" s="149" customFormat="1" ht="26.1" customHeight="1">
      <c r="A32" s="167">
        <v>1031013</v>
      </c>
      <c r="B32" s="156" t="s">
        <v>1284</v>
      </c>
      <c r="C32" s="170"/>
    </row>
    <row r="33" spans="1:6" s="149" customFormat="1" ht="26.1" customHeight="1">
      <c r="A33" s="167">
        <v>1031014</v>
      </c>
      <c r="B33" s="156" t="s">
        <v>1285</v>
      </c>
      <c r="C33" s="170"/>
    </row>
    <row r="34" spans="1:6" s="149" customFormat="1" ht="26.1" customHeight="1">
      <c r="A34" s="167">
        <v>1031099</v>
      </c>
      <c r="B34" s="156" t="s">
        <v>1286</v>
      </c>
      <c r="C34" s="170"/>
    </row>
    <row r="35" spans="1:6" s="149" customFormat="1" ht="26.1" customHeight="1">
      <c r="B35" s="156"/>
      <c r="C35" s="170"/>
      <c r="F35" s="150"/>
    </row>
    <row r="36" spans="1:6" s="149" customFormat="1" ht="26.1" customHeight="1">
      <c r="B36" s="161" t="s">
        <v>1287</v>
      </c>
      <c r="C36" s="171">
        <f>C22+C5</f>
        <v>117146</v>
      </c>
      <c r="D36" s="150"/>
      <c r="E36" s="150"/>
      <c r="F36" s="150"/>
    </row>
    <row r="37" spans="1:6" ht="15.95" customHeight="1">
      <c r="B37" s="268"/>
      <c r="C37" s="268"/>
    </row>
    <row r="45" spans="1:6" ht="15.95" customHeight="1">
      <c r="B45" s="163"/>
    </row>
  </sheetData>
  <mergeCells count="2">
    <mergeCell ref="B2:C2"/>
    <mergeCell ref="B37:C37"/>
  </mergeCells>
  <phoneticPr fontId="4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WVI41"/>
  <sheetViews>
    <sheetView topLeftCell="B26" workbookViewId="0">
      <selection activeCell="C37" sqref="C37"/>
    </sheetView>
  </sheetViews>
  <sheetFormatPr defaultColWidth="9" defaultRowHeight="15.95" customHeight="1"/>
  <cols>
    <col min="1" max="1" width="9" style="150" hidden="1" customWidth="1"/>
    <col min="2" max="2" width="64.5" style="150" customWidth="1"/>
    <col min="3" max="3" width="20.625" style="150" customWidth="1"/>
    <col min="4" max="256" width="8.875" style="150"/>
    <col min="257" max="257" width="9" style="150" hidden="1" customWidth="1"/>
    <col min="258" max="258" width="64.5" style="150" customWidth="1"/>
    <col min="259" max="259" width="20.625" style="150" customWidth="1"/>
    <col min="260" max="512" width="8.875" style="150"/>
    <col min="513" max="513" width="9" style="150" hidden="1" customWidth="1"/>
    <col min="514" max="514" width="64.5" style="150" customWidth="1"/>
    <col min="515" max="515" width="20.625" style="150" customWidth="1"/>
    <col min="516" max="768" width="8.875" style="150"/>
    <col min="769" max="769" width="9" style="150" hidden="1" customWidth="1"/>
    <col min="770" max="770" width="64.5" style="150" customWidth="1"/>
    <col min="771" max="771" width="20.625" style="150" customWidth="1"/>
    <col min="772" max="1024" width="8.875" style="150"/>
    <col min="1025" max="1025" width="9" style="150" hidden="1" customWidth="1"/>
    <col min="1026" max="1026" width="64.5" style="150" customWidth="1"/>
    <col min="1027" max="1027" width="20.625" style="150" customWidth="1"/>
    <col min="1028" max="1280" width="8.875" style="150"/>
    <col min="1281" max="1281" width="9" style="150" hidden="1" customWidth="1"/>
    <col min="1282" max="1282" width="64.5" style="150" customWidth="1"/>
    <col min="1283" max="1283" width="20.625" style="150" customWidth="1"/>
    <col min="1284" max="1536" width="8.875" style="150"/>
    <col min="1537" max="1537" width="9" style="150" hidden="1" customWidth="1"/>
    <col min="1538" max="1538" width="64.5" style="150" customWidth="1"/>
    <col min="1539" max="1539" width="20.625" style="150" customWidth="1"/>
    <col min="1540" max="1792" width="8.875" style="150"/>
    <col min="1793" max="1793" width="9" style="150" hidden="1" customWidth="1"/>
    <col min="1794" max="1794" width="64.5" style="150" customWidth="1"/>
    <col min="1795" max="1795" width="20.625" style="150" customWidth="1"/>
    <col min="1796" max="2048" width="8.875" style="150"/>
    <col min="2049" max="2049" width="9" style="150" hidden="1" customWidth="1"/>
    <col min="2050" max="2050" width="64.5" style="150" customWidth="1"/>
    <col min="2051" max="2051" width="20.625" style="150" customWidth="1"/>
    <col min="2052" max="2304" width="8.875" style="150"/>
    <col min="2305" max="2305" width="9" style="150" hidden="1" customWidth="1"/>
    <col min="2306" max="2306" width="64.5" style="150" customWidth="1"/>
    <col min="2307" max="2307" width="20.625" style="150" customWidth="1"/>
    <col min="2308" max="2560" width="8.875" style="150"/>
    <col min="2561" max="2561" width="9" style="150" hidden="1" customWidth="1"/>
    <col min="2562" max="2562" width="64.5" style="150" customWidth="1"/>
    <col min="2563" max="2563" width="20.625" style="150" customWidth="1"/>
    <col min="2564" max="2816" width="8.875" style="150"/>
    <col min="2817" max="2817" width="9" style="150" hidden="1" customWidth="1"/>
    <col min="2818" max="2818" width="64.5" style="150" customWidth="1"/>
    <col min="2819" max="2819" width="20.625" style="150" customWidth="1"/>
    <col min="2820" max="3072" width="8.875" style="150"/>
    <col min="3073" max="3073" width="9" style="150" hidden="1" customWidth="1"/>
    <col min="3074" max="3074" width="64.5" style="150" customWidth="1"/>
    <col min="3075" max="3075" width="20.625" style="150" customWidth="1"/>
    <col min="3076" max="3328" width="8.875" style="150"/>
    <col min="3329" max="3329" width="9" style="150" hidden="1" customWidth="1"/>
    <col min="3330" max="3330" width="64.5" style="150" customWidth="1"/>
    <col min="3331" max="3331" width="20.625" style="150" customWidth="1"/>
    <col min="3332" max="3584" width="8.875" style="150"/>
    <col min="3585" max="3585" width="9" style="150" hidden="1" customWidth="1"/>
    <col min="3586" max="3586" width="64.5" style="150" customWidth="1"/>
    <col min="3587" max="3587" width="20.625" style="150" customWidth="1"/>
    <col min="3588" max="3840" width="8.875" style="150"/>
    <col min="3841" max="3841" width="9" style="150" hidden="1" customWidth="1"/>
    <col min="3842" max="3842" width="64.5" style="150" customWidth="1"/>
    <col min="3843" max="3843" width="20.625" style="150" customWidth="1"/>
    <col min="3844" max="4096" width="8.875" style="150"/>
    <col min="4097" max="4097" width="9" style="150" hidden="1" customWidth="1"/>
    <col min="4098" max="4098" width="64.5" style="150" customWidth="1"/>
    <col min="4099" max="4099" width="20.625" style="150" customWidth="1"/>
    <col min="4100" max="4352" width="8.875" style="150"/>
    <col min="4353" max="4353" width="9" style="150" hidden="1" customWidth="1"/>
    <col min="4354" max="4354" width="64.5" style="150" customWidth="1"/>
    <col min="4355" max="4355" width="20.625" style="150" customWidth="1"/>
    <col min="4356" max="4608" width="8.875" style="150"/>
    <col min="4609" max="4609" width="9" style="150" hidden="1" customWidth="1"/>
    <col min="4610" max="4610" width="64.5" style="150" customWidth="1"/>
    <col min="4611" max="4611" width="20.625" style="150" customWidth="1"/>
    <col min="4612" max="4864" width="8.875" style="150"/>
    <col min="4865" max="4865" width="9" style="150" hidden="1" customWidth="1"/>
    <col min="4866" max="4866" width="64.5" style="150" customWidth="1"/>
    <col min="4867" max="4867" width="20.625" style="150" customWidth="1"/>
    <col min="4868" max="5120" width="8.875" style="150"/>
    <col min="5121" max="5121" width="9" style="150" hidden="1" customWidth="1"/>
    <col min="5122" max="5122" width="64.5" style="150" customWidth="1"/>
    <col min="5123" max="5123" width="20.625" style="150" customWidth="1"/>
    <col min="5124" max="5376" width="8.875" style="150"/>
    <col min="5377" max="5377" width="9" style="150" hidden="1" customWidth="1"/>
    <col min="5378" max="5378" width="64.5" style="150" customWidth="1"/>
    <col min="5379" max="5379" width="20.625" style="150" customWidth="1"/>
    <col min="5380" max="5632" width="8.875" style="150"/>
    <col min="5633" max="5633" width="9" style="150" hidden="1" customWidth="1"/>
    <col min="5634" max="5634" width="64.5" style="150" customWidth="1"/>
    <col min="5635" max="5635" width="20.625" style="150" customWidth="1"/>
    <col min="5636" max="5888" width="8.875" style="150"/>
    <col min="5889" max="5889" width="9" style="150" hidden="1" customWidth="1"/>
    <col min="5890" max="5890" width="64.5" style="150" customWidth="1"/>
    <col min="5891" max="5891" width="20.625" style="150" customWidth="1"/>
    <col min="5892" max="6144" width="8.875" style="150"/>
    <col min="6145" max="6145" width="9" style="150" hidden="1" customWidth="1"/>
    <col min="6146" max="6146" width="64.5" style="150" customWidth="1"/>
    <col min="6147" max="6147" width="20.625" style="150" customWidth="1"/>
    <col min="6148" max="6400" width="8.875" style="150"/>
    <col min="6401" max="6401" width="9" style="150" hidden="1" customWidth="1"/>
    <col min="6402" max="6402" width="64.5" style="150" customWidth="1"/>
    <col min="6403" max="6403" width="20.625" style="150" customWidth="1"/>
    <col min="6404" max="6656" width="8.875" style="150"/>
    <col min="6657" max="6657" width="9" style="150" hidden="1" customWidth="1"/>
    <col min="6658" max="6658" width="64.5" style="150" customWidth="1"/>
    <col min="6659" max="6659" width="20.625" style="150" customWidth="1"/>
    <col min="6660" max="6912" width="8.875" style="150"/>
    <col min="6913" max="6913" width="9" style="150" hidden="1" customWidth="1"/>
    <col min="6914" max="6914" width="64.5" style="150" customWidth="1"/>
    <col min="6915" max="6915" width="20.625" style="150" customWidth="1"/>
    <col min="6916" max="7168" width="8.875" style="150"/>
    <col min="7169" max="7169" width="9" style="150" hidden="1" customWidth="1"/>
    <col min="7170" max="7170" width="64.5" style="150" customWidth="1"/>
    <col min="7171" max="7171" width="20.625" style="150" customWidth="1"/>
    <col min="7172" max="7424" width="8.875" style="150"/>
    <col min="7425" max="7425" width="9" style="150" hidden="1" customWidth="1"/>
    <col min="7426" max="7426" width="64.5" style="150" customWidth="1"/>
    <col min="7427" max="7427" width="20.625" style="150" customWidth="1"/>
    <col min="7428" max="7680" width="8.875" style="150"/>
    <col min="7681" max="7681" width="9" style="150" hidden="1" customWidth="1"/>
    <col min="7682" max="7682" width="64.5" style="150" customWidth="1"/>
    <col min="7683" max="7683" width="20.625" style="150" customWidth="1"/>
    <col min="7684" max="7936" width="8.875" style="150"/>
    <col min="7937" max="7937" width="9" style="150" hidden="1" customWidth="1"/>
    <col min="7938" max="7938" width="64.5" style="150" customWidth="1"/>
    <col min="7939" max="7939" width="20.625" style="150" customWidth="1"/>
    <col min="7940" max="8192" width="8.875" style="150"/>
    <col min="8193" max="8193" width="9" style="150" hidden="1" customWidth="1"/>
    <col min="8194" max="8194" width="64.5" style="150" customWidth="1"/>
    <col min="8195" max="8195" width="20.625" style="150" customWidth="1"/>
    <col min="8196" max="8448" width="8.875" style="150"/>
    <col min="8449" max="8449" width="9" style="150" hidden="1" customWidth="1"/>
    <col min="8450" max="8450" width="64.5" style="150" customWidth="1"/>
    <col min="8451" max="8451" width="20.625" style="150" customWidth="1"/>
    <col min="8452" max="8704" width="8.875" style="150"/>
    <col min="8705" max="8705" width="9" style="150" hidden="1" customWidth="1"/>
    <col min="8706" max="8706" width="64.5" style="150" customWidth="1"/>
    <col min="8707" max="8707" width="20.625" style="150" customWidth="1"/>
    <col min="8708" max="8960" width="8.875" style="150"/>
    <col min="8961" max="8961" width="9" style="150" hidden="1" customWidth="1"/>
    <col min="8962" max="8962" width="64.5" style="150" customWidth="1"/>
    <col min="8963" max="8963" width="20.625" style="150" customWidth="1"/>
    <col min="8964" max="9216" width="8.875" style="150"/>
    <col min="9217" max="9217" width="9" style="150" hidden="1" customWidth="1"/>
    <col min="9218" max="9218" width="64.5" style="150" customWidth="1"/>
    <col min="9219" max="9219" width="20.625" style="150" customWidth="1"/>
    <col min="9220" max="9472" width="8.875" style="150"/>
    <col min="9473" max="9473" width="9" style="150" hidden="1" customWidth="1"/>
    <col min="9474" max="9474" width="64.5" style="150" customWidth="1"/>
    <col min="9475" max="9475" width="20.625" style="150" customWidth="1"/>
    <col min="9476" max="9728" width="8.875" style="150"/>
    <col min="9729" max="9729" width="9" style="150" hidden="1" customWidth="1"/>
    <col min="9730" max="9730" width="64.5" style="150" customWidth="1"/>
    <col min="9731" max="9731" width="20.625" style="150" customWidth="1"/>
    <col min="9732" max="9984" width="8.875" style="150"/>
    <col min="9985" max="9985" width="9" style="150" hidden="1" customWidth="1"/>
    <col min="9986" max="9986" width="64.5" style="150" customWidth="1"/>
    <col min="9987" max="9987" width="20.625" style="150" customWidth="1"/>
    <col min="9988" max="10240" width="8.875" style="150"/>
    <col min="10241" max="10241" width="9" style="150" hidden="1" customWidth="1"/>
    <col min="10242" max="10242" width="64.5" style="150" customWidth="1"/>
    <col min="10243" max="10243" width="20.625" style="150" customWidth="1"/>
    <col min="10244" max="10496" width="8.875" style="150"/>
    <col min="10497" max="10497" width="9" style="150" hidden="1" customWidth="1"/>
    <col min="10498" max="10498" width="64.5" style="150" customWidth="1"/>
    <col min="10499" max="10499" width="20.625" style="150" customWidth="1"/>
    <col min="10500" max="10752" width="8.875" style="150"/>
    <col min="10753" max="10753" width="9" style="150" hidden="1" customWidth="1"/>
    <col min="10754" max="10754" width="64.5" style="150" customWidth="1"/>
    <col min="10755" max="10755" width="20.625" style="150" customWidth="1"/>
    <col min="10756" max="11008" width="8.875" style="150"/>
    <col min="11009" max="11009" width="9" style="150" hidden="1" customWidth="1"/>
    <col min="11010" max="11010" width="64.5" style="150" customWidth="1"/>
    <col min="11011" max="11011" width="20.625" style="150" customWidth="1"/>
    <col min="11012" max="11264" width="8.875" style="150"/>
    <col min="11265" max="11265" width="9" style="150" hidden="1" customWidth="1"/>
    <col min="11266" max="11266" width="64.5" style="150" customWidth="1"/>
    <col min="11267" max="11267" width="20.625" style="150" customWidth="1"/>
    <col min="11268" max="11520" width="8.875" style="150"/>
    <col min="11521" max="11521" width="9" style="150" hidden="1" customWidth="1"/>
    <col min="11522" max="11522" width="64.5" style="150" customWidth="1"/>
    <col min="11523" max="11523" width="20.625" style="150" customWidth="1"/>
    <col min="11524" max="11776" width="8.875" style="150"/>
    <col min="11777" max="11777" width="9" style="150" hidden="1" customWidth="1"/>
    <col min="11778" max="11778" width="64.5" style="150" customWidth="1"/>
    <col min="11779" max="11779" width="20.625" style="150" customWidth="1"/>
    <col min="11780" max="12032" width="8.875" style="150"/>
    <col min="12033" max="12033" width="9" style="150" hidden="1" customWidth="1"/>
    <col min="12034" max="12034" width="64.5" style="150" customWidth="1"/>
    <col min="12035" max="12035" width="20.625" style="150" customWidth="1"/>
    <col min="12036" max="12288" width="8.875" style="150"/>
    <col min="12289" max="12289" width="9" style="150" hidden="1" customWidth="1"/>
    <col min="12290" max="12290" width="64.5" style="150" customWidth="1"/>
    <col min="12291" max="12291" width="20.625" style="150" customWidth="1"/>
    <col min="12292" max="12544" width="8.875" style="150"/>
    <col min="12545" max="12545" width="9" style="150" hidden="1" customWidth="1"/>
    <col min="12546" max="12546" width="64.5" style="150" customWidth="1"/>
    <col min="12547" max="12547" width="20.625" style="150" customWidth="1"/>
    <col min="12548" max="12800" width="8.875" style="150"/>
    <col min="12801" max="12801" width="9" style="150" hidden="1" customWidth="1"/>
    <col min="12802" max="12802" width="64.5" style="150" customWidth="1"/>
    <col min="12803" max="12803" width="20.625" style="150" customWidth="1"/>
    <col min="12804" max="13056" width="8.875" style="150"/>
    <col min="13057" max="13057" width="9" style="150" hidden="1" customWidth="1"/>
    <col min="13058" max="13058" width="64.5" style="150" customWidth="1"/>
    <col min="13059" max="13059" width="20.625" style="150" customWidth="1"/>
    <col min="13060" max="13312" width="8.875" style="150"/>
    <col min="13313" max="13313" width="9" style="150" hidden="1" customWidth="1"/>
    <col min="13314" max="13314" width="64.5" style="150" customWidth="1"/>
    <col min="13315" max="13315" width="20.625" style="150" customWidth="1"/>
    <col min="13316" max="13568" width="8.875" style="150"/>
    <col min="13569" max="13569" width="9" style="150" hidden="1" customWidth="1"/>
    <col min="13570" max="13570" width="64.5" style="150" customWidth="1"/>
    <col min="13571" max="13571" width="20.625" style="150" customWidth="1"/>
    <col min="13572" max="13824" width="8.875" style="150"/>
    <col min="13825" max="13825" width="9" style="150" hidden="1" customWidth="1"/>
    <col min="13826" max="13826" width="64.5" style="150" customWidth="1"/>
    <col min="13827" max="13827" width="20.625" style="150" customWidth="1"/>
    <col min="13828" max="14080" width="8.875" style="150"/>
    <col min="14081" max="14081" width="9" style="150" hidden="1" customWidth="1"/>
    <col min="14082" max="14082" width="64.5" style="150" customWidth="1"/>
    <col min="14083" max="14083" width="20.625" style="150" customWidth="1"/>
    <col min="14084" max="14336" width="8.875" style="150"/>
    <col min="14337" max="14337" width="9" style="150" hidden="1" customWidth="1"/>
    <col min="14338" max="14338" width="64.5" style="150" customWidth="1"/>
    <col min="14339" max="14339" width="20.625" style="150" customWidth="1"/>
    <col min="14340" max="14592" width="8.875" style="150"/>
    <col min="14593" max="14593" width="9" style="150" hidden="1" customWidth="1"/>
    <col min="14594" max="14594" width="64.5" style="150" customWidth="1"/>
    <col min="14595" max="14595" width="20.625" style="150" customWidth="1"/>
    <col min="14596" max="14848" width="8.875" style="150"/>
    <col min="14849" max="14849" width="9" style="150" hidden="1" customWidth="1"/>
    <col min="14850" max="14850" width="64.5" style="150" customWidth="1"/>
    <col min="14851" max="14851" width="20.625" style="150" customWidth="1"/>
    <col min="14852" max="15104" width="8.875" style="150"/>
    <col min="15105" max="15105" width="9" style="150" hidden="1" customWidth="1"/>
    <col min="15106" max="15106" width="64.5" style="150" customWidth="1"/>
    <col min="15107" max="15107" width="20.625" style="150" customWidth="1"/>
    <col min="15108" max="15360" width="8.875" style="150"/>
    <col min="15361" max="15361" width="9" style="150" hidden="1" customWidth="1"/>
    <col min="15362" max="15362" width="64.5" style="150" customWidth="1"/>
    <col min="15363" max="15363" width="20.625" style="150" customWidth="1"/>
    <col min="15364" max="15616" width="8.875" style="150"/>
    <col min="15617" max="15617" width="9" style="150" hidden="1" customWidth="1"/>
    <col min="15618" max="15618" width="64.5" style="150" customWidth="1"/>
    <col min="15619" max="15619" width="20.625" style="150" customWidth="1"/>
    <col min="15620" max="15872" width="8.875" style="150"/>
    <col min="15873" max="15873" width="9" style="150" hidden="1" customWidth="1"/>
    <col min="15874" max="15874" width="64.5" style="150" customWidth="1"/>
    <col min="15875" max="15875" width="20.625" style="150" customWidth="1"/>
    <col min="15876" max="16128" width="8.875" style="150"/>
    <col min="16129" max="16129" width="9" style="150" hidden="1" customWidth="1"/>
    <col min="16130" max="16130" width="64.5" style="150" customWidth="1"/>
    <col min="16131" max="16131" width="20.625" style="150" customWidth="1"/>
    <col min="16132" max="16384" width="8.875" style="150"/>
  </cols>
  <sheetData>
    <row r="1" spans="1:3" s="148" customFormat="1" ht="30" customHeight="1">
      <c r="B1" s="151" t="s">
        <v>1288</v>
      </c>
      <c r="C1" s="152"/>
    </row>
    <row r="2" spans="1:3" ht="60" customHeight="1">
      <c r="B2" s="269" t="s">
        <v>1289</v>
      </c>
      <c r="C2" s="269"/>
    </row>
    <row r="3" spans="1:3" s="149" customFormat="1" ht="30" customHeight="1">
      <c r="C3" s="153" t="s">
        <v>2</v>
      </c>
    </row>
    <row r="4" spans="1:3" s="149" customFormat="1" ht="39.950000000000003" customHeight="1">
      <c r="B4" s="154" t="s">
        <v>4</v>
      </c>
      <c r="C4" s="147" t="s">
        <v>8</v>
      </c>
    </row>
    <row r="5" spans="1:3" s="149" customFormat="1" ht="26.1" customHeight="1">
      <c r="A5" s="155">
        <v>20707</v>
      </c>
      <c r="B5" s="156" t="s">
        <v>1290</v>
      </c>
      <c r="C5" s="157"/>
    </row>
    <row r="6" spans="1:3" s="149" customFormat="1" ht="26.1" customHeight="1">
      <c r="A6" s="155">
        <v>20709</v>
      </c>
      <c r="B6" s="156" t="s">
        <v>1291</v>
      </c>
      <c r="C6" s="157"/>
    </row>
    <row r="7" spans="1:3" s="149" customFormat="1" ht="26.1" customHeight="1">
      <c r="A7" s="155">
        <v>20710</v>
      </c>
      <c r="B7" s="156" t="s">
        <v>1292</v>
      </c>
      <c r="C7" s="157"/>
    </row>
    <row r="8" spans="1:3" s="149" customFormat="1" ht="26.1" customHeight="1">
      <c r="A8" s="155">
        <v>20822</v>
      </c>
      <c r="B8" s="156" t="s">
        <v>1293</v>
      </c>
      <c r="C8" s="157"/>
    </row>
    <row r="9" spans="1:3" s="149" customFormat="1" ht="26.1" customHeight="1">
      <c r="A9" s="155">
        <v>20823</v>
      </c>
      <c r="B9" s="156" t="s">
        <v>1294</v>
      </c>
      <c r="C9" s="157"/>
    </row>
    <row r="10" spans="1:3" s="149" customFormat="1" ht="26.1" customHeight="1">
      <c r="A10" s="155">
        <v>20829</v>
      </c>
      <c r="B10" s="156" t="s">
        <v>1295</v>
      </c>
      <c r="C10" s="157"/>
    </row>
    <row r="11" spans="1:3" s="149" customFormat="1" ht="26.1" customHeight="1">
      <c r="A11" s="155">
        <v>21160</v>
      </c>
      <c r="B11" s="156" t="s">
        <v>1296</v>
      </c>
      <c r="C11" s="157"/>
    </row>
    <row r="12" spans="1:3" s="149" customFormat="1" ht="26.1" customHeight="1">
      <c r="A12" s="155">
        <v>21208</v>
      </c>
      <c r="B12" s="156" t="s">
        <v>1297</v>
      </c>
      <c r="C12" s="158">
        <v>90300</v>
      </c>
    </row>
    <row r="13" spans="1:3" s="149" customFormat="1" ht="26.1" customHeight="1">
      <c r="A13" s="155">
        <v>21210</v>
      </c>
      <c r="B13" s="156" t="s">
        <v>1298</v>
      </c>
      <c r="C13" s="157"/>
    </row>
    <row r="14" spans="1:3" s="149" customFormat="1" ht="26.1" customHeight="1">
      <c r="A14" s="155">
        <v>21211</v>
      </c>
      <c r="B14" s="156" t="s">
        <v>1299</v>
      </c>
      <c r="C14" s="157"/>
    </row>
    <row r="15" spans="1:3" s="149" customFormat="1" ht="26.1" customHeight="1">
      <c r="A15" s="155">
        <v>21213</v>
      </c>
      <c r="B15" s="156" t="s">
        <v>1300</v>
      </c>
      <c r="C15" s="157"/>
    </row>
    <row r="16" spans="1:3" s="149" customFormat="1" ht="26.1" customHeight="1">
      <c r="A16" s="155">
        <v>21214</v>
      </c>
      <c r="B16" s="156" t="s">
        <v>1301</v>
      </c>
      <c r="C16" s="157"/>
    </row>
    <row r="17" spans="1:3" s="149" customFormat="1" ht="26.1" customHeight="1">
      <c r="A17" s="155">
        <v>21215</v>
      </c>
      <c r="B17" s="156" t="s">
        <v>1302</v>
      </c>
      <c r="C17" s="157"/>
    </row>
    <row r="18" spans="1:3" s="149" customFormat="1" ht="26.1" customHeight="1">
      <c r="A18" s="155">
        <v>21216</v>
      </c>
      <c r="B18" s="156" t="s">
        <v>1303</v>
      </c>
      <c r="C18" s="157"/>
    </row>
    <row r="19" spans="1:3" s="149" customFormat="1" ht="26.1" customHeight="1">
      <c r="A19" s="155">
        <v>21217</v>
      </c>
      <c r="B19" s="156" t="s">
        <v>1304</v>
      </c>
      <c r="C19" s="157"/>
    </row>
    <row r="20" spans="1:3" s="149" customFormat="1" ht="26.1" customHeight="1">
      <c r="A20" s="155">
        <v>21218</v>
      </c>
      <c r="B20" s="156" t="s">
        <v>1305</v>
      </c>
      <c r="C20" s="157"/>
    </row>
    <row r="21" spans="1:3" s="149" customFormat="1" ht="26.1" customHeight="1">
      <c r="A21" s="155">
        <v>21366</v>
      </c>
      <c r="B21" s="156" t="s">
        <v>1306</v>
      </c>
      <c r="C21" s="157"/>
    </row>
    <row r="22" spans="1:3" s="149" customFormat="1" ht="26.1" customHeight="1">
      <c r="A22" s="155">
        <v>21369</v>
      </c>
      <c r="B22" s="156" t="s">
        <v>1307</v>
      </c>
      <c r="C22" s="157"/>
    </row>
    <row r="23" spans="1:3" s="149" customFormat="1" ht="26.1" customHeight="1">
      <c r="A23" s="155">
        <v>21370</v>
      </c>
      <c r="B23" s="156" t="s">
        <v>1308</v>
      </c>
      <c r="C23" s="157"/>
    </row>
    <row r="24" spans="1:3" s="149" customFormat="1" ht="26.1" customHeight="1">
      <c r="A24" s="155">
        <v>21371</v>
      </c>
      <c r="B24" s="156" t="s">
        <v>1309</v>
      </c>
      <c r="C24" s="157"/>
    </row>
    <row r="25" spans="1:3" s="149" customFormat="1" ht="26.1" customHeight="1">
      <c r="A25" s="155">
        <v>21462</v>
      </c>
      <c r="B25" s="156" t="s">
        <v>1310</v>
      </c>
      <c r="C25" s="157"/>
    </row>
    <row r="26" spans="1:3" s="149" customFormat="1" ht="26.1" customHeight="1">
      <c r="A26" s="155">
        <v>21463</v>
      </c>
      <c r="B26" s="156" t="s">
        <v>1311</v>
      </c>
      <c r="C26" s="157"/>
    </row>
    <row r="27" spans="1:3" s="149" customFormat="1" ht="26.1" customHeight="1">
      <c r="A27" s="155">
        <v>21469</v>
      </c>
      <c r="B27" s="156" t="s">
        <v>1312</v>
      </c>
      <c r="C27" s="157"/>
    </row>
    <row r="28" spans="1:3" s="149" customFormat="1" ht="26.1" customHeight="1">
      <c r="A28" s="155">
        <v>21472</v>
      </c>
      <c r="B28" s="156" t="s">
        <v>1313</v>
      </c>
      <c r="C28" s="157"/>
    </row>
    <row r="29" spans="1:3" s="149" customFormat="1" ht="26.1" customHeight="1">
      <c r="A29" s="155">
        <v>21473</v>
      </c>
      <c r="B29" s="156" t="s">
        <v>1314</v>
      </c>
      <c r="C29" s="157"/>
    </row>
    <row r="30" spans="1:3" s="149" customFormat="1" ht="26.1" customHeight="1">
      <c r="A30" s="155">
        <v>21562</v>
      </c>
      <c r="B30" s="156" t="s">
        <v>1315</v>
      </c>
      <c r="C30" s="157"/>
    </row>
    <row r="31" spans="1:3" s="149" customFormat="1" ht="26.1" customHeight="1">
      <c r="A31" s="155">
        <v>22904</v>
      </c>
      <c r="B31" s="156" t="s">
        <v>1316</v>
      </c>
      <c r="C31" s="157"/>
    </row>
    <row r="32" spans="1:3" s="149" customFormat="1" ht="26.1" customHeight="1">
      <c r="A32" s="155">
        <v>22908</v>
      </c>
      <c r="B32" s="156" t="s">
        <v>1317</v>
      </c>
      <c r="C32" s="157"/>
    </row>
    <row r="33" spans="1:3" s="149" customFormat="1" ht="26.1" customHeight="1">
      <c r="A33" s="155">
        <v>22960</v>
      </c>
      <c r="B33" s="156" t="s">
        <v>1318</v>
      </c>
      <c r="C33" s="157"/>
    </row>
    <row r="34" spans="1:3" s="149" customFormat="1" ht="26.1" customHeight="1">
      <c r="A34" s="155">
        <v>23204</v>
      </c>
      <c r="B34" s="156" t="s">
        <v>1319</v>
      </c>
      <c r="C34" s="158">
        <v>10890</v>
      </c>
    </row>
    <row r="35" spans="1:3" s="149" customFormat="1" ht="26.1" customHeight="1">
      <c r="A35" s="155">
        <v>23304</v>
      </c>
      <c r="B35" s="156" t="s">
        <v>1320</v>
      </c>
      <c r="C35" s="159"/>
    </row>
    <row r="36" spans="1:3" s="149" customFormat="1" ht="26.1" customHeight="1">
      <c r="A36" s="160"/>
      <c r="B36" s="156"/>
      <c r="C36" s="147"/>
    </row>
    <row r="37" spans="1:3" s="149" customFormat="1" ht="26.1" customHeight="1">
      <c r="B37" s="161" t="s">
        <v>1321</v>
      </c>
      <c r="C37" s="162">
        <f>SUM(C5:C35)</f>
        <v>101190</v>
      </c>
    </row>
    <row r="41" spans="1:3" ht="15.95" customHeight="1">
      <c r="B41" s="163"/>
    </row>
  </sheetData>
  <mergeCells count="1">
    <mergeCell ref="B2:C2"/>
  </mergeCells>
  <phoneticPr fontId="4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D13"/>
  <sheetViews>
    <sheetView topLeftCell="A11" workbookViewId="0">
      <selection activeCell="D5" sqref="D5"/>
    </sheetView>
  </sheetViews>
  <sheetFormatPr defaultColWidth="9" defaultRowHeight="14.25"/>
  <cols>
    <col min="1" max="1" width="35.625" style="111" customWidth="1"/>
    <col min="2" max="2" width="15.625" style="111" customWidth="1"/>
    <col min="3" max="3" width="35.625" style="111" customWidth="1"/>
    <col min="4" max="4" width="15.625" style="111" customWidth="1"/>
    <col min="5" max="16384" width="9" style="111"/>
  </cols>
  <sheetData>
    <row r="1" spans="1:4" s="109" customFormat="1" ht="30" customHeight="1">
      <c r="A1" s="109" t="s">
        <v>1322</v>
      </c>
    </row>
    <row r="2" spans="1:4" s="109" customFormat="1" ht="50.1" customHeight="1">
      <c r="A2" s="258" t="s">
        <v>1323</v>
      </c>
      <c r="B2" s="258"/>
      <c r="C2" s="258"/>
      <c r="D2" s="258"/>
    </row>
    <row r="3" spans="1:4" ht="30" customHeight="1">
      <c r="D3" s="112" t="s">
        <v>2</v>
      </c>
    </row>
    <row r="4" spans="1:4" s="110" customFormat="1" ht="60" customHeight="1">
      <c r="A4" s="113" t="s">
        <v>75</v>
      </c>
      <c r="B4" s="114" t="s">
        <v>8</v>
      </c>
      <c r="C4" s="113" t="s">
        <v>76</v>
      </c>
      <c r="D4" s="114" t="s">
        <v>8</v>
      </c>
    </row>
    <row r="5" spans="1:4" s="109" customFormat="1" ht="50.1" customHeight="1">
      <c r="A5" s="138" t="s">
        <v>1324</v>
      </c>
      <c r="B5" s="139">
        <v>117146</v>
      </c>
      <c r="C5" s="138" t="s">
        <v>1325</v>
      </c>
      <c r="D5" s="139">
        <v>101190</v>
      </c>
    </row>
    <row r="6" spans="1:4" s="109" customFormat="1" ht="50.1" customHeight="1">
      <c r="A6" s="138" t="s">
        <v>79</v>
      </c>
      <c r="B6" s="140">
        <f>SUM(B7:B9)</f>
        <v>36869</v>
      </c>
      <c r="C6" s="141" t="s">
        <v>80</v>
      </c>
      <c r="D6" s="140">
        <f>SUM(D7:D8)</f>
        <v>26846</v>
      </c>
    </row>
    <row r="7" spans="1:4" ht="50.1" customHeight="1">
      <c r="A7" s="142" t="s">
        <v>1111</v>
      </c>
      <c r="B7" s="143"/>
      <c r="C7" s="144" t="s">
        <v>82</v>
      </c>
      <c r="D7" s="143">
        <v>4000</v>
      </c>
    </row>
    <row r="8" spans="1:4" ht="50.1" customHeight="1">
      <c r="A8" s="144" t="s">
        <v>89</v>
      </c>
      <c r="B8" s="143"/>
      <c r="C8" s="144" t="s">
        <v>88</v>
      </c>
      <c r="D8" s="143">
        <v>22846</v>
      </c>
    </row>
    <row r="9" spans="1:4" ht="50.1" customHeight="1">
      <c r="A9" s="142" t="s">
        <v>1326</v>
      </c>
      <c r="B9" s="143">
        <v>36869</v>
      </c>
      <c r="C9" s="138" t="s">
        <v>96</v>
      </c>
      <c r="D9" s="145">
        <f>SUM(D10)</f>
        <v>25979</v>
      </c>
    </row>
    <row r="10" spans="1:4" ht="50.1" customHeight="1">
      <c r="A10" s="138" t="s">
        <v>103</v>
      </c>
      <c r="B10" s="140">
        <f>SUM(B11)</f>
        <v>0</v>
      </c>
      <c r="C10" s="144" t="s">
        <v>1327</v>
      </c>
      <c r="D10" s="146">
        <v>25979</v>
      </c>
    </row>
    <row r="11" spans="1:4" ht="50.1" customHeight="1">
      <c r="A11" s="144" t="s">
        <v>1328</v>
      </c>
      <c r="B11" s="143"/>
      <c r="C11" s="138"/>
      <c r="D11" s="145"/>
    </row>
    <row r="12" spans="1:4" ht="50.1" customHeight="1">
      <c r="A12" s="144"/>
      <c r="B12" s="143"/>
      <c r="C12" s="138"/>
      <c r="D12" s="145"/>
    </row>
    <row r="13" spans="1:4" ht="50.1" customHeight="1">
      <c r="A13" s="147" t="s">
        <v>1329</v>
      </c>
      <c r="B13" s="140">
        <f>B5+B6+B10</f>
        <v>154015</v>
      </c>
      <c r="C13" s="147" t="s">
        <v>1330</v>
      </c>
      <c r="D13" s="140">
        <f>D5+D6+D9</f>
        <v>154015</v>
      </c>
    </row>
  </sheetData>
  <mergeCells count="1">
    <mergeCell ref="A2:D2"/>
  </mergeCells>
  <phoneticPr fontId="45"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WVI45"/>
  <sheetViews>
    <sheetView topLeftCell="B1" workbookViewId="0">
      <selection activeCell="D6" sqref="D6"/>
    </sheetView>
  </sheetViews>
  <sheetFormatPr defaultColWidth="6.875" defaultRowHeight="15.95" customHeight="1"/>
  <cols>
    <col min="1" max="1" width="11.625" style="150" hidden="1" customWidth="1"/>
    <col min="2" max="2" width="61.875" style="150" customWidth="1"/>
    <col min="3" max="3" width="29.125" style="164" customWidth="1"/>
    <col min="4" max="4" width="36.125" style="150" customWidth="1"/>
    <col min="5" max="5" width="12.75" style="150" customWidth="1"/>
    <col min="6" max="256" width="6.875" style="150"/>
    <col min="257" max="257" width="6.875" style="150" hidden="1" customWidth="1"/>
    <col min="258" max="258" width="61.875" style="150" customWidth="1"/>
    <col min="259" max="259" width="25.625" style="150" customWidth="1"/>
    <col min="260" max="260" width="36.125" style="150" customWidth="1"/>
    <col min="261" max="261" width="12.75" style="150" customWidth="1"/>
    <col min="262" max="512" width="6.875" style="150"/>
    <col min="513" max="513" width="6.875" style="150" hidden="1" customWidth="1"/>
    <col min="514" max="514" width="61.875" style="150" customWidth="1"/>
    <col min="515" max="515" width="25.625" style="150" customWidth="1"/>
    <col min="516" max="516" width="36.125" style="150" customWidth="1"/>
    <col min="517" max="517" width="12.75" style="150" customWidth="1"/>
    <col min="518" max="768" width="6.875" style="150"/>
    <col min="769" max="769" width="6.875" style="150" hidden="1" customWidth="1"/>
    <col min="770" max="770" width="61.875" style="150" customWidth="1"/>
    <col min="771" max="771" width="25.625" style="150" customWidth="1"/>
    <col min="772" max="772" width="36.125" style="150" customWidth="1"/>
    <col min="773" max="773" width="12.75" style="150" customWidth="1"/>
    <col min="774" max="1024" width="6.875" style="150"/>
    <col min="1025" max="1025" width="6.875" style="150" hidden="1" customWidth="1"/>
    <col min="1026" max="1026" width="61.875" style="150" customWidth="1"/>
    <col min="1027" max="1027" width="25.625" style="150" customWidth="1"/>
    <col min="1028" max="1028" width="36.125" style="150" customWidth="1"/>
    <col min="1029" max="1029" width="12.75" style="150" customWidth="1"/>
    <col min="1030" max="1280" width="6.875" style="150"/>
    <col min="1281" max="1281" width="6.875" style="150" hidden="1" customWidth="1"/>
    <col min="1282" max="1282" width="61.875" style="150" customWidth="1"/>
    <col min="1283" max="1283" width="25.625" style="150" customWidth="1"/>
    <col min="1284" max="1284" width="36.125" style="150" customWidth="1"/>
    <col min="1285" max="1285" width="12.75" style="150" customWidth="1"/>
    <col min="1286" max="1536" width="6.875" style="150"/>
    <col min="1537" max="1537" width="6.875" style="150" hidden="1" customWidth="1"/>
    <col min="1538" max="1538" width="61.875" style="150" customWidth="1"/>
    <col min="1539" max="1539" width="25.625" style="150" customWidth="1"/>
    <col min="1540" max="1540" width="36.125" style="150" customWidth="1"/>
    <col min="1541" max="1541" width="12.75" style="150" customWidth="1"/>
    <col min="1542" max="1792" width="6.875" style="150"/>
    <col min="1793" max="1793" width="6.875" style="150" hidden="1" customWidth="1"/>
    <col min="1794" max="1794" width="61.875" style="150" customWidth="1"/>
    <col min="1795" max="1795" width="25.625" style="150" customWidth="1"/>
    <col min="1796" max="1796" width="36.125" style="150" customWidth="1"/>
    <col min="1797" max="1797" width="12.75" style="150" customWidth="1"/>
    <col min="1798" max="2048" width="6.875" style="150"/>
    <col min="2049" max="2049" width="6.875" style="150" hidden="1" customWidth="1"/>
    <col min="2050" max="2050" width="61.875" style="150" customWidth="1"/>
    <col min="2051" max="2051" width="25.625" style="150" customWidth="1"/>
    <col min="2052" max="2052" width="36.125" style="150" customWidth="1"/>
    <col min="2053" max="2053" width="12.75" style="150" customWidth="1"/>
    <col min="2054" max="2304" width="6.875" style="150"/>
    <col min="2305" max="2305" width="6.875" style="150" hidden="1" customWidth="1"/>
    <col min="2306" max="2306" width="61.875" style="150" customWidth="1"/>
    <col min="2307" max="2307" width="25.625" style="150" customWidth="1"/>
    <col min="2308" max="2308" width="36.125" style="150" customWidth="1"/>
    <col min="2309" max="2309" width="12.75" style="150" customWidth="1"/>
    <col min="2310" max="2560" width="6.875" style="150"/>
    <col min="2561" max="2561" width="6.875" style="150" hidden="1" customWidth="1"/>
    <col min="2562" max="2562" width="61.875" style="150" customWidth="1"/>
    <col min="2563" max="2563" width="25.625" style="150" customWidth="1"/>
    <col min="2564" max="2564" width="36.125" style="150" customWidth="1"/>
    <col min="2565" max="2565" width="12.75" style="150" customWidth="1"/>
    <col min="2566" max="2816" width="6.875" style="150"/>
    <col min="2817" max="2817" width="6.875" style="150" hidden="1" customWidth="1"/>
    <col min="2818" max="2818" width="61.875" style="150" customWidth="1"/>
    <col min="2819" max="2819" width="25.625" style="150" customWidth="1"/>
    <col min="2820" max="2820" width="36.125" style="150" customWidth="1"/>
    <col min="2821" max="2821" width="12.75" style="150" customWidth="1"/>
    <col min="2822" max="3072" width="6.875" style="150"/>
    <col min="3073" max="3073" width="6.875" style="150" hidden="1" customWidth="1"/>
    <col min="3074" max="3074" width="61.875" style="150" customWidth="1"/>
    <col min="3075" max="3075" width="25.625" style="150" customWidth="1"/>
    <col min="3076" max="3076" width="36.125" style="150" customWidth="1"/>
    <col min="3077" max="3077" width="12.75" style="150" customWidth="1"/>
    <col min="3078" max="3328" width="6.875" style="150"/>
    <col min="3329" max="3329" width="6.875" style="150" hidden="1" customWidth="1"/>
    <col min="3330" max="3330" width="61.875" style="150" customWidth="1"/>
    <col min="3331" max="3331" width="25.625" style="150" customWidth="1"/>
    <col min="3332" max="3332" width="36.125" style="150" customWidth="1"/>
    <col min="3333" max="3333" width="12.75" style="150" customWidth="1"/>
    <col min="3334" max="3584" width="6.875" style="150"/>
    <col min="3585" max="3585" width="6.875" style="150" hidden="1" customWidth="1"/>
    <col min="3586" max="3586" width="61.875" style="150" customWidth="1"/>
    <col min="3587" max="3587" width="25.625" style="150" customWidth="1"/>
    <col min="3588" max="3588" width="36.125" style="150" customWidth="1"/>
    <col min="3589" max="3589" width="12.75" style="150" customWidth="1"/>
    <col min="3590" max="3840" width="6.875" style="150"/>
    <col min="3841" max="3841" width="6.875" style="150" hidden="1" customWidth="1"/>
    <col min="3842" max="3842" width="61.875" style="150" customWidth="1"/>
    <col min="3843" max="3843" width="25.625" style="150" customWidth="1"/>
    <col min="3844" max="3844" width="36.125" style="150" customWidth="1"/>
    <col min="3845" max="3845" width="12.75" style="150" customWidth="1"/>
    <col min="3846" max="4096" width="6.875" style="150"/>
    <col min="4097" max="4097" width="6.875" style="150" hidden="1" customWidth="1"/>
    <col min="4098" max="4098" width="61.875" style="150" customWidth="1"/>
    <col min="4099" max="4099" width="25.625" style="150" customWidth="1"/>
    <col min="4100" max="4100" width="36.125" style="150" customWidth="1"/>
    <col min="4101" max="4101" width="12.75" style="150" customWidth="1"/>
    <col min="4102" max="4352" width="6.875" style="150"/>
    <col min="4353" max="4353" width="6.875" style="150" hidden="1" customWidth="1"/>
    <col min="4354" max="4354" width="61.875" style="150" customWidth="1"/>
    <col min="4355" max="4355" width="25.625" style="150" customWidth="1"/>
    <col min="4356" max="4356" width="36.125" style="150" customWidth="1"/>
    <col min="4357" max="4357" width="12.75" style="150" customWidth="1"/>
    <col min="4358" max="4608" width="6.875" style="150"/>
    <col min="4609" max="4609" width="6.875" style="150" hidden="1" customWidth="1"/>
    <col min="4610" max="4610" width="61.875" style="150" customWidth="1"/>
    <col min="4611" max="4611" width="25.625" style="150" customWidth="1"/>
    <col min="4612" max="4612" width="36.125" style="150" customWidth="1"/>
    <col min="4613" max="4613" width="12.75" style="150" customWidth="1"/>
    <col min="4614" max="4864" width="6.875" style="150"/>
    <col min="4865" max="4865" width="6.875" style="150" hidden="1" customWidth="1"/>
    <col min="4866" max="4866" width="61.875" style="150" customWidth="1"/>
    <col min="4867" max="4867" width="25.625" style="150" customWidth="1"/>
    <col min="4868" max="4868" width="36.125" style="150" customWidth="1"/>
    <col min="4869" max="4869" width="12.75" style="150" customWidth="1"/>
    <col min="4870" max="5120" width="6.875" style="150"/>
    <col min="5121" max="5121" width="6.875" style="150" hidden="1" customWidth="1"/>
    <col min="5122" max="5122" width="61.875" style="150" customWidth="1"/>
    <col min="5123" max="5123" width="25.625" style="150" customWidth="1"/>
    <col min="5124" max="5124" width="36.125" style="150" customWidth="1"/>
    <col min="5125" max="5125" width="12.75" style="150" customWidth="1"/>
    <col min="5126" max="5376" width="6.875" style="150"/>
    <col min="5377" max="5377" width="6.875" style="150" hidden="1" customWidth="1"/>
    <col min="5378" max="5378" width="61.875" style="150" customWidth="1"/>
    <col min="5379" max="5379" width="25.625" style="150" customWidth="1"/>
    <col min="5380" max="5380" width="36.125" style="150" customWidth="1"/>
    <col min="5381" max="5381" width="12.75" style="150" customWidth="1"/>
    <col min="5382" max="5632" width="6.875" style="150"/>
    <col min="5633" max="5633" width="6.875" style="150" hidden="1" customWidth="1"/>
    <col min="5634" max="5634" width="61.875" style="150" customWidth="1"/>
    <col min="5635" max="5635" width="25.625" style="150" customWidth="1"/>
    <col min="5636" max="5636" width="36.125" style="150" customWidth="1"/>
    <col min="5637" max="5637" width="12.75" style="150" customWidth="1"/>
    <col min="5638" max="5888" width="6.875" style="150"/>
    <col min="5889" max="5889" width="6.875" style="150" hidden="1" customWidth="1"/>
    <col min="5890" max="5890" width="61.875" style="150" customWidth="1"/>
    <col min="5891" max="5891" width="25.625" style="150" customWidth="1"/>
    <col min="5892" max="5892" width="36.125" style="150" customWidth="1"/>
    <col min="5893" max="5893" width="12.75" style="150" customWidth="1"/>
    <col min="5894" max="6144" width="6.875" style="150"/>
    <col min="6145" max="6145" width="6.875" style="150" hidden="1" customWidth="1"/>
    <col min="6146" max="6146" width="61.875" style="150" customWidth="1"/>
    <col min="6147" max="6147" width="25.625" style="150" customWidth="1"/>
    <col min="6148" max="6148" width="36.125" style="150" customWidth="1"/>
    <col min="6149" max="6149" width="12.75" style="150" customWidth="1"/>
    <col min="6150" max="6400" width="6.875" style="150"/>
    <col min="6401" max="6401" width="6.875" style="150" hidden="1" customWidth="1"/>
    <col min="6402" max="6402" width="61.875" style="150" customWidth="1"/>
    <col min="6403" max="6403" width="25.625" style="150" customWidth="1"/>
    <col min="6404" max="6404" width="36.125" style="150" customWidth="1"/>
    <col min="6405" max="6405" width="12.75" style="150" customWidth="1"/>
    <col min="6406" max="6656" width="6.875" style="150"/>
    <col min="6657" max="6657" width="6.875" style="150" hidden="1" customWidth="1"/>
    <col min="6658" max="6658" width="61.875" style="150" customWidth="1"/>
    <col min="6659" max="6659" width="25.625" style="150" customWidth="1"/>
    <col min="6660" max="6660" width="36.125" style="150" customWidth="1"/>
    <col min="6661" max="6661" width="12.75" style="150" customWidth="1"/>
    <col min="6662" max="6912" width="6.875" style="150"/>
    <col min="6913" max="6913" width="6.875" style="150" hidden="1" customWidth="1"/>
    <col min="6914" max="6914" width="61.875" style="150" customWidth="1"/>
    <col min="6915" max="6915" width="25.625" style="150" customWidth="1"/>
    <col min="6916" max="6916" width="36.125" style="150" customWidth="1"/>
    <col min="6917" max="6917" width="12.75" style="150" customWidth="1"/>
    <col min="6918" max="7168" width="6.875" style="150"/>
    <col min="7169" max="7169" width="6.875" style="150" hidden="1" customWidth="1"/>
    <col min="7170" max="7170" width="61.875" style="150" customWidth="1"/>
    <col min="7171" max="7171" width="25.625" style="150" customWidth="1"/>
    <col min="7172" max="7172" width="36.125" style="150" customWidth="1"/>
    <col min="7173" max="7173" width="12.75" style="150" customWidth="1"/>
    <col min="7174" max="7424" width="6.875" style="150"/>
    <col min="7425" max="7425" width="6.875" style="150" hidden="1" customWidth="1"/>
    <col min="7426" max="7426" width="61.875" style="150" customWidth="1"/>
    <col min="7427" max="7427" width="25.625" style="150" customWidth="1"/>
    <col min="7428" max="7428" width="36.125" style="150" customWidth="1"/>
    <col min="7429" max="7429" width="12.75" style="150" customWidth="1"/>
    <col min="7430" max="7680" width="6.875" style="150"/>
    <col min="7681" max="7681" width="6.875" style="150" hidden="1" customWidth="1"/>
    <col min="7682" max="7682" width="61.875" style="150" customWidth="1"/>
    <col min="7683" max="7683" width="25.625" style="150" customWidth="1"/>
    <col min="7684" max="7684" width="36.125" style="150" customWidth="1"/>
    <col min="7685" max="7685" width="12.75" style="150" customWidth="1"/>
    <col min="7686" max="7936" width="6.875" style="150"/>
    <col min="7937" max="7937" width="6.875" style="150" hidden="1" customWidth="1"/>
    <col min="7938" max="7938" width="61.875" style="150" customWidth="1"/>
    <col min="7939" max="7939" width="25.625" style="150" customWidth="1"/>
    <col min="7940" max="7940" width="36.125" style="150" customWidth="1"/>
    <col min="7941" max="7941" width="12.75" style="150" customWidth="1"/>
    <col min="7942" max="8192" width="6.875" style="150"/>
    <col min="8193" max="8193" width="6.875" style="150" hidden="1" customWidth="1"/>
    <col min="8194" max="8194" width="61.875" style="150" customWidth="1"/>
    <col min="8195" max="8195" width="25.625" style="150" customWidth="1"/>
    <col min="8196" max="8196" width="36.125" style="150" customWidth="1"/>
    <col min="8197" max="8197" width="12.75" style="150" customWidth="1"/>
    <col min="8198" max="8448" width="6.875" style="150"/>
    <col min="8449" max="8449" width="6.875" style="150" hidden="1" customWidth="1"/>
    <col min="8450" max="8450" width="61.875" style="150" customWidth="1"/>
    <col min="8451" max="8451" width="25.625" style="150" customWidth="1"/>
    <col min="8452" max="8452" width="36.125" style="150" customWidth="1"/>
    <col min="8453" max="8453" width="12.75" style="150" customWidth="1"/>
    <col min="8454" max="8704" width="6.875" style="150"/>
    <col min="8705" max="8705" width="6.875" style="150" hidden="1" customWidth="1"/>
    <col min="8706" max="8706" width="61.875" style="150" customWidth="1"/>
    <col min="8707" max="8707" width="25.625" style="150" customWidth="1"/>
    <col min="8708" max="8708" width="36.125" style="150" customWidth="1"/>
    <col min="8709" max="8709" width="12.75" style="150" customWidth="1"/>
    <col min="8710" max="8960" width="6.875" style="150"/>
    <col min="8961" max="8961" width="6.875" style="150" hidden="1" customWidth="1"/>
    <col min="8962" max="8962" width="61.875" style="150" customWidth="1"/>
    <col min="8963" max="8963" width="25.625" style="150" customWidth="1"/>
    <col min="8964" max="8964" width="36.125" style="150" customWidth="1"/>
    <col min="8965" max="8965" width="12.75" style="150" customWidth="1"/>
    <col min="8966" max="9216" width="6.875" style="150"/>
    <col min="9217" max="9217" width="6.875" style="150" hidden="1" customWidth="1"/>
    <col min="9218" max="9218" width="61.875" style="150" customWidth="1"/>
    <col min="9219" max="9219" width="25.625" style="150" customWidth="1"/>
    <col min="9220" max="9220" width="36.125" style="150" customWidth="1"/>
    <col min="9221" max="9221" width="12.75" style="150" customWidth="1"/>
    <col min="9222" max="9472" width="6.875" style="150"/>
    <col min="9473" max="9473" width="6.875" style="150" hidden="1" customWidth="1"/>
    <col min="9474" max="9474" width="61.875" style="150" customWidth="1"/>
    <col min="9475" max="9475" width="25.625" style="150" customWidth="1"/>
    <col min="9476" max="9476" width="36.125" style="150" customWidth="1"/>
    <col min="9477" max="9477" width="12.75" style="150" customWidth="1"/>
    <col min="9478" max="9728" width="6.875" style="150"/>
    <col min="9729" max="9729" width="6.875" style="150" hidden="1" customWidth="1"/>
    <col min="9730" max="9730" width="61.875" style="150" customWidth="1"/>
    <col min="9731" max="9731" width="25.625" style="150" customWidth="1"/>
    <col min="9732" max="9732" width="36.125" style="150" customWidth="1"/>
    <col min="9733" max="9733" width="12.75" style="150" customWidth="1"/>
    <col min="9734" max="9984" width="6.875" style="150"/>
    <col min="9985" max="9985" width="6.875" style="150" hidden="1" customWidth="1"/>
    <col min="9986" max="9986" width="61.875" style="150" customWidth="1"/>
    <col min="9987" max="9987" width="25.625" style="150" customWidth="1"/>
    <col min="9988" max="9988" width="36.125" style="150" customWidth="1"/>
    <col min="9989" max="9989" width="12.75" style="150" customWidth="1"/>
    <col min="9990" max="10240" width="6.875" style="150"/>
    <col min="10241" max="10241" width="6.875" style="150" hidden="1" customWidth="1"/>
    <col min="10242" max="10242" width="61.875" style="150" customWidth="1"/>
    <col min="10243" max="10243" width="25.625" style="150" customWidth="1"/>
    <col min="10244" max="10244" width="36.125" style="150" customWidth="1"/>
    <col min="10245" max="10245" width="12.75" style="150" customWidth="1"/>
    <col min="10246" max="10496" width="6.875" style="150"/>
    <col min="10497" max="10497" width="6.875" style="150" hidden="1" customWidth="1"/>
    <col min="10498" max="10498" width="61.875" style="150" customWidth="1"/>
    <col min="10499" max="10499" width="25.625" style="150" customWidth="1"/>
    <col min="10500" max="10500" width="36.125" style="150" customWidth="1"/>
    <col min="10501" max="10501" width="12.75" style="150" customWidth="1"/>
    <col min="10502" max="10752" width="6.875" style="150"/>
    <col min="10753" max="10753" width="6.875" style="150" hidden="1" customWidth="1"/>
    <col min="10754" max="10754" width="61.875" style="150" customWidth="1"/>
    <col min="10755" max="10755" width="25.625" style="150" customWidth="1"/>
    <col min="10756" max="10756" width="36.125" style="150" customWidth="1"/>
    <col min="10757" max="10757" width="12.75" style="150" customWidth="1"/>
    <col min="10758" max="11008" width="6.875" style="150"/>
    <col min="11009" max="11009" width="6.875" style="150" hidden="1" customWidth="1"/>
    <col min="11010" max="11010" width="61.875" style="150" customWidth="1"/>
    <col min="11011" max="11011" width="25.625" style="150" customWidth="1"/>
    <col min="11012" max="11012" width="36.125" style="150" customWidth="1"/>
    <col min="11013" max="11013" width="12.75" style="150" customWidth="1"/>
    <col min="11014" max="11264" width="6.875" style="150"/>
    <col min="11265" max="11265" width="6.875" style="150" hidden="1" customWidth="1"/>
    <col min="11266" max="11266" width="61.875" style="150" customWidth="1"/>
    <col min="11267" max="11267" width="25.625" style="150" customWidth="1"/>
    <col min="11268" max="11268" width="36.125" style="150" customWidth="1"/>
    <col min="11269" max="11269" width="12.75" style="150" customWidth="1"/>
    <col min="11270" max="11520" width="6.875" style="150"/>
    <col min="11521" max="11521" width="6.875" style="150" hidden="1" customWidth="1"/>
    <col min="11522" max="11522" width="61.875" style="150" customWidth="1"/>
    <col min="11523" max="11523" width="25.625" style="150" customWidth="1"/>
    <col min="11524" max="11524" width="36.125" style="150" customWidth="1"/>
    <col min="11525" max="11525" width="12.75" style="150" customWidth="1"/>
    <col min="11526" max="11776" width="6.875" style="150"/>
    <col min="11777" max="11777" width="6.875" style="150" hidden="1" customWidth="1"/>
    <col min="11778" max="11778" width="61.875" style="150" customWidth="1"/>
    <col min="11779" max="11779" width="25.625" style="150" customWidth="1"/>
    <col min="11780" max="11780" width="36.125" style="150" customWidth="1"/>
    <col min="11781" max="11781" width="12.75" style="150" customWidth="1"/>
    <col min="11782" max="12032" width="6.875" style="150"/>
    <col min="12033" max="12033" width="6.875" style="150" hidden="1" customWidth="1"/>
    <col min="12034" max="12034" width="61.875" style="150" customWidth="1"/>
    <col min="12035" max="12035" width="25.625" style="150" customWidth="1"/>
    <col min="12036" max="12036" width="36.125" style="150" customWidth="1"/>
    <col min="12037" max="12037" width="12.75" style="150" customWidth="1"/>
    <col min="12038" max="12288" width="6.875" style="150"/>
    <col min="12289" max="12289" width="6.875" style="150" hidden="1" customWidth="1"/>
    <col min="12290" max="12290" width="61.875" style="150" customWidth="1"/>
    <col min="12291" max="12291" width="25.625" style="150" customWidth="1"/>
    <col min="12292" max="12292" width="36.125" style="150" customWidth="1"/>
    <col min="12293" max="12293" width="12.75" style="150" customWidth="1"/>
    <col min="12294" max="12544" width="6.875" style="150"/>
    <col min="12545" max="12545" width="6.875" style="150" hidden="1" customWidth="1"/>
    <col min="12546" max="12546" width="61.875" style="150" customWidth="1"/>
    <col min="12547" max="12547" width="25.625" style="150" customWidth="1"/>
    <col min="12548" max="12548" width="36.125" style="150" customWidth="1"/>
    <col min="12549" max="12549" width="12.75" style="150" customWidth="1"/>
    <col min="12550" max="12800" width="6.875" style="150"/>
    <col min="12801" max="12801" width="6.875" style="150" hidden="1" customWidth="1"/>
    <col min="12802" max="12802" width="61.875" style="150" customWidth="1"/>
    <col min="12803" max="12803" width="25.625" style="150" customWidth="1"/>
    <col min="12804" max="12804" width="36.125" style="150" customWidth="1"/>
    <col min="12805" max="12805" width="12.75" style="150" customWidth="1"/>
    <col min="12806" max="13056" width="6.875" style="150"/>
    <col min="13057" max="13057" width="6.875" style="150" hidden="1" customWidth="1"/>
    <col min="13058" max="13058" width="61.875" style="150" customWidth="1"/>
    <col min="13059" max="13059" width="25.625" style="150" customWidth="1"/>
    <col min="13060" max="13060" width="36.125" style="150" customWidth="1"/>
    <col min="13061" max="13061" width="12.75" style="150" customWidth="1"/>
    <col min="13062" max="13312" width="6.875" style="150"/>
    <col min="13313" max="13313" width="6.875" style="150" hidden="1" customWidth="1"/>
    <col min="13314" max="13314" width="61.875" style="150" customWidth="1"/>
    <col min="13315" max="13315" width="25.625" style="150" customWidth="1"/>
    <col min="13316" max="13316" width="36.125" style="150" customWidth="1"/>
    <col min="13317" max="13317" width="12.75" style="150" customWidth="1"/>
    <col min="13318" max="13568" width="6.875" style="150"/>
    <col min="13569" max="13569" width="6.875" style="150" hidden="1" customWidth="1"/>
    <col min="13570" max="13570" width="61.875" style="150" customWidth="1"/>
    <col min="13571" max="13571" width="25.625" style="150" customWidth="1"/>
    <col min="13572" max="13572" width="36.125" style="150" customWidth="1"/>
    <col min="13573" max="13573" width="12.75" style="150" customWidth="1"/>
    <col min="13574" max="13824" width="6.875" style="150"/>
    <col min="13825" max="13825" width="6.875" style="150" hidden="1" customWidth="1"/>
    <col min="13826" max="13826" width="61.875" style="150" customWidth="1"/>
    <col min="13827" max="13827" width="25.625" style="150" customWidth="1"/>
    <col min="13828" max="13828" width="36.125" style="150" customWidth="1"/>
    <col min="13829" max="13829" width="12.75" style="150" customWidth="1"/>
    <col min="13830" max="14080" width="6.875" style="150"/>
    <col min="14081" max="14081" width="6.875" style="150" hidden="1" customWidth="1"/>
    <col min="14082" max="14082" width="61.875" style="150" customWidth="1"/>
    <col min="14083" max="14083" width="25.625" style="150" customWidth="1"/>
    <col min="14084" max="14084" width="36.125" style="150" customWidth="1"/>
    <col min="14085" max="14085" width="12.75" style="150" customWidth="1"/>
    <col min="14086" max="14336" width="6.875" style="150"/>
    <col min="14337" max="14337" width="6.875" style="150" hidden="1" customWidth="1"/>
    <col min="14338" max="14338" width="61.875" style="150" customWidth="1"/>
    <col min="14339" max="14339" width="25.625" style="150" customWidth="1"/>
    <col min="14340" max="14340" width="36.125" style="150" customWidth="1"/>
    <col min="14341" max="14341" width="12.75" style="150" customWidth="1"/>
    <col min="14342" max="14592" width="6.875" style="150"/>
    <col min="14593" max="14593" width="6.875" style="150" hidden="1" customWidth="1"/>
    <col min="14594" max="14594" width="61.875" style="150" customWidth="1"/>
    <col min="14595" max="14595" width="25.625" style="150" customWidth="1"/>
    <col min="14596" max="14596" width="36.125" style="150" customWidth="1"/>
    <col min="14597" max="14597" width="12.75" style="150" customWidth="1"/>
    <col min="14598" max="14848" width="6.875" style="150"/>
    <col min="14849" max="14849" width="6.875" style="150" hidden="1" customWidth="1"/>
    <col min="14850" max="14850" width="61.875" style="150" customWidth="1"/>
    <col min="14851" max="14851" width="25.625" style="150" customWidth="1"/>
    <col min="14852" max="14852" width="36.125" style="150" customWidth="1"/>
    <col min="14853" max="14853" width="12.75" style="150" customWidth="1"/>
    <col min="14854" max="15104" width="6.875" style="150"/>
    <col min="15105" max="15105" width="6.875" style="150" hidden="1" customWidth="1"/>
    <col min="15106" max="15106" width="61.875" style="150" customWidth="1"/>
    <col min="15107" max="15107" width="25.625" style="150" customWidth="1"/>
    <col min="15108" max="15108" width="36.125" style="150" customWidth="1"/>
    <col min="15109" max="15109" width="12.75" style="150" customWidth="1"/>
    <col min="15110" max="15360" width="6.875" style="150"/>
    <col min="15361" max="15361" width="6.875" style="150" hidden="1" customWidth="1"/>
    <col min="15362" max="15362" width="61.875" style="150" customWidth="1"/>
    <col min="15363" max="15363" width="25.625" style="150" customWidth="1"/>
    <col min="15364" max="15364" width="36.125" style="150" customWidth="1"/>
    <col min="15365" max="15365" width="12.75" style="150" customWidth="1"/>
    <col min="15366" max="15616" width="6.875" style="150"/>
    <col min="15617" max="15617" width="6.875" style="150" hidden="1" customWidth="1"/>
    <col min="15618" max="15618" width="61.875" style="150" customWidth="1"/>
    <col min="15619" max="15619" width="25.625" style="150" customWidth="1"/>
    <col min="15620" max="15620" width="36.125" style="150" customWidth="1"/>
    <col min="15621" max="15621" width="12.75" style="150" customWidth="1"/>
    <col min="15622" max="15872" width="6.875" style="150"/>
    <col min="15873" max="15873" width="6.875" style="150" hidden="1" customWidth="1"/>
    <col min="15874" max="15874" width="61.875" style="150" customWidth="1"/>
    <col min="15875" max="15875" width="25.625" style="150" customWidth="1"/>
    <col min="15876" max="15876" width="36.125" style="150" customWidth="1"/>
    <col min="15877" max="15877" width="12.75" style="150" customWidth="1"/>
    <col min="15878" max="16128" width="6.875" style="150"/>
    <col min="16129" max="16129" width="6.875" style="150" hidden="1" customWidth="1"/>
    <col min="16130" max="16130" width="61.875" style="150" customWidth="1"/>
    <col min="16131" max="16131" width="25.625" style="150" customWidth="1"/>
    <col min="16132" max="16132" width="36.125" style="150" customWidth="1"/>
    <col min="16133" max="16133" width="12.75" style="150" customWidth="1"/>
    <col min="16134" max="16384" width="6.875" style="150"/>
  </cols>
  <sheetData>
    <row r="1" spans="1:3" s="148" customFormat="1" ht="30" customHeight="1">
      <c r="B1" s="151" t="s">
        <v>1331</v>
      </c>
      <c r="C1" s="165"/>
    </row>
    <row r="2" spans="1:3" ht="60" customHeight="1">
      <c r="B2" s="267" t="s">
        <v>1332</v>
      </c>
      <c r="C2" s="267"/>
    </row>
    <row r="3" spans="1:3" s="149" customFormat="1" ht="30" customHeight="1">
      <c r="C3" s="166" t="s">
        <v>2</v>
      </c>
    </row>
    <row r="4" spans="1:3" s="149" customFormat="1" ht="39.950000000000003" customHeight="1">
      <c r="B4" s="154" t="s">
        <v>4</v>
      </c>
      <c r="C4" s="147" t="s">
        <v>8</v>
      </c>
    </row>
    <row r="5" spans="1:3" s="149" customFormat="1" ht="26.1" customHeight="1">
      <c r="A5" s="167">
        <v>10301</v>
      </c>
      <c r="B5" s="168" t="s">
        <v>1257</v>
      </c>
      <c r="C5" s="147">
        <f>SUM(C6:C21)</f>
        <v>117146</v>
      </c>
    </row>
    <row r="6" spans="1:3" s="149" customFormat="1" ht="26.1" customHeight="1">
      <c r="A6" s="167">
        <v>1030102</v>
      </c>
      <c r="B6" s="156" t="s">
        <v>1258</v>
      </c>
      <c r="C6" s="169"/>
    </row>
    <row r="7" spans="1:3" s="149" customFormat="1" ht="26.1" customHeight="1">
      <c r="A7" s="167">
        <v>1030110</v>
      </c>
      <c r="B7" s="156" t="s">
        <v>1259</v>
      </c>
      <c r="C7" s="169"/>
    </row>
    <row r="8" spans="1:3" s="149" customFormat="1" ht="26.1" customHeight="1">
      <c r="A8" s="167">
        <v>1030115</v>
      </c>
      <c r="B8" s="156" t="s">
        <v>1260</v>
      </c>
      <c r="C8" s="169"/>
    </row>
    <row r="9" spans="1:3" s="149" customFormat="1" ht="26.1" customHeight="1">
      <c r="A9" s="167">
        <v>1030129</v>
      </c>
      <c r="B9" s="156" t="s">
        <v>1261</v>
      </c>
      <c r="C9" s="169"/>
    </row>
    <row r="10" spans="1:3" s="149" customFormat="1" ht="26.1" customHeight="1">
      <c r="A10" s="167">
        <v>1030146</v>
      </c>
      <c r="B10" s="156" t="s">
        <v>1262</v>
      </c>
      <c r="C10" s="169"/>
    </row>
    <row r="11" spans="1:3" s="149" customFormat="1" ht="26.1" customHeight="1">
      <c r="A11" s="167">
        <v>1030147</v>
      </c>
      <c r="B11" s="156" t="s">
        <v>1263</v>
      </c>
      <c r="C11" s="169"/>
    </row>
    <row r="12" spans="1:3" s="149" customFormat="1" ht="26.1" customHeight="1">
      <c r="A12" s="167">
        <v>1030148</v>
      </c>
      <c r="B12" s="156" t="s">
        <v>1264</v>
      </c>
      <c r="C12" s="169">
        <v>115146</v>
      </c>
    </row>
    <row r="13" spans="1:3" s="149" customFormat="1" ht="26.1" customHeight="1">
      <c r="A13" s="167">
        <v>1030150</v>
      </c>
      <c r="B13" s="156" t="s">
        <v>1265</v>
      </c>
      <c r="C13" s="169"/>
    </row>
    <row r="14" spans="1:3" s="149" customFormat="1" ht="26.1" customHeight="1">
      <c r="A14" s="167">
        <v>1030155</v>
      </c>
      <c r="B14" s="156" t="s">
        <v>1266</v>
      </c>
      <c r="C14" s="170"/>
    </row>
    <row r="15" spans="1:3" s="149" customFormat="1" ht="26.1" customHeight="1">
      <c r="A15" s="167">
        <v>1030156</v>
      </c>
      <c r="B15" s="156" t="s">
        <v>1267</v>
      </c>
      <c r="C15" s="170">
        <v>2000</v>
      </c>
    </row>
    <row r="16" spans="1:3" s="149" customFormat="1" ht="26.1" customHeight="1">
      <c r="A16" s="167">
        <v>1030157</v>
      </c>
      <c r="B16" s="156" t="s">
        <v>1268</v>
      </c>
      <c r="C16" s="170"/>
    </row>
    <row r="17" spans="1:3" s="149" customFormat="1" ht="26.1" customHeight="1">
      <c r="A17" s="167">
        <v>1030158</v>
      </c>
      <c r="B17" s="156" t="s">
        <v>1269</v>
      </c>
      <c r="C17" s="170"/>
    </row>
    <row r="18" spans="1:3" s="149" customFormat="1" ht="26.1" customHeight="1">
      <c r="A18" s="167">
        <v>1030159</v>
      </c>
      <c r="B18" s="156" t="s">
        <v>1270</v>
      </c>
      <c r="C18" s="170"/>
    </row>
    <row r="19" spans="1:3" s="149" customFormat="1" ht="26.1" customHeight="1">
      <c r="A19" s="167">
        <v>1030178</v>
      </c>
      <c r="B19" s="156" t="s">
        <v>1271</v>
      </c>
      <c r="C19" s="170"/>
    </row>
    <row r="20" spans="1:3" s="149" customFormat="1" ht="26.1" customHeight="1">
      <c r="A20" s="167">
        <v>1030180</v>
      </c>
      <c r="B20" s="156" t="s">
        <v>1272</v>
      </c>
      <c r="C20" s="170"/>
    </row>
    <row r="21" spans="1:3" s="149" customFormat="1" ht="26.1" customHeight="1">
      <c r="A21" s="167">
        <v>1030199</v>
      </c>
      <c r="B21" s="156" t="s">
        <v>1273</v>
      </c>
      <c r="C21" s="170"/>
    </row>
    <row r="22" spans="1:3" s="149" customFormat="1" ht="26.1" customHeight="1">
      <c r="A22" s="167">
        <v>10310</v>
      </c>
      <c r="B22" s="168" t="s">
        <v>1274</v>
      </c>
      <c r="C22" s="171"/>
    </row>
    <row r="23" spans="1:3" s="149" customFormat="1" ht="26.1" customHeight="1">
      <c r="A23" s="167">
        <v>1031004</v>
      </c>
      <c r="B23" s="156" t="s">
        <v>1275</v>
      </c>
      <c r="C23" s="170"/>
    </row>
    <row r="24" spans="1:3" s="149" customFormat="1" ht="26.1" customHeight="1">
      <c r="A24" s="167">
        <v>1031005</v>
      </c>
      <c r="B24" s="156" t="s">
        <v>1276</v>
      </c>
      <c r="C24" s="170"/>
    </row>
    <row r="25" spans="1:3" s="149" customFormat="1" ht="26.1" customHeight="1">
      <c r="A25" s="167">
        <v>1031006</v>
      </c>
      <c r="B25" s="156" t="s">
        <v>1277</v>
      </c>
      <c r="C25" s="170"/>
    </row>
    <row r="26" spans="1:3" s="149" customFormat="1" ht="26.1" customHeight="1">
      <c r="A26" s="167">
        <v>1031007</v>
      </c>
      <c r="B26" s="156" t="s">
        <v>1278</v>
      </c>
      <c r="C26" s="170"/>
    </row>
    <row r="27" spans="1:3" s="149" customFormat="1" ht="26.1" customHeight="1">
      <c r="A27" s="167">
        <v>1031008</v>
      </c>
      <c r="B27" s="156" t="s">
        <v>1279</v>
      </c>
      <c r="C27" s="170"/>
    </row>
    <row r="28" spans="1:3" s="149" customFormat="1" ht="26.1" customHeight="1">
      <c r="A28" s="167">
        <v>1031009</v>
      </c>
      <c r="B28" s="156" t="s">
        <v>1280</v>
      </c>
      <c r="C28" s="170"/>
    </row>
    <row r="29" spans="1:3" s="149" customFormat="1" ht="26.1" customHeight="1">
      <c r="A29" s="167">
        <v>1031010</v>
      </c>
      <c r="B29" s="156" t="s">
        <v>1281</v>
      </c>
      <c r="C29" s="170"/>
    </row>
    <row r="30" spans="1:3" s="149" customFormat="1" ht="26.1" customHeight="1">
      <c r="A30" s="167">
        <v>1031011</v>
      </c>
      <c r="B30" s="156" t="s">
        <v>1282</v>
      </c>
      <c r="C30" s="170"/>
    </row>
    <row r="31" spans="1:3" s="149" customFormat="1" ht="26.1" customHeight="1">
      <c r="A31" s="167">
        <v>1031012</v>
      </c>
      <c r="B31" s="156" t="s">
        <v>1283</v>
      </c>
      <c r="C31" s="170"/>
    </row>
    <row r="32" spans="1:3" s="149" customFormat="1" ht="26.1" customHeight="1">
      <c r="A32" s="167">
        <v>1031013</v>
      </c>
      <c r="B32" s="156" t="s">
        <v>1284</v>
      </c>
      <c r="C32" s="170"/>
    </row>
    <row r="33" spans="1:6" s="149" customFormat="1" ht="26.1" customHeight="1">
      <c r="A33" s="167">
        <v>1031014</v>
      </c>
      <c r="B33" s="156" t="s">
        <v>1285</v>
      </c>
      <c r="C33" s="170"/>
    </row>
    <row r="34" spans="1:6" s="149" customFormat="1" ht="26.1" customHeight="1">
      <c r="A34" s="167">
        <v>1031099</v>
      </c>
      <c r="B34" s="156" t="s">
        <v>1286</v>
      </c>
      <c r="C34" s="170"/>
    </row>
    <row r="35" spans="1:6" s="149" customFormat="1" ht="26.1" customHeight="1">
      <c r="B35" s="156"/>
      <c r="C35" s="170"/>
      <c r="F35" s="150"/>
    </row>
    <row r="36" spans="1:6" s="149" customFormat="1" ht="26.1" customHeight="1">
      <c r="B36" s="161" t="s">
        <v>1287</v>
      </c>
      <c r="C36" s="171">
        <f>C22+C5</f>
        <v>117146</v>
      </c>
      <c r="D36" s="150"/>
      <c r="E36" s="150"/>
      <c r="F36" s="150"/>
    </row>
    <row r="37" spans="1:6" ht="15.95" customHeight="1">
      <c r="B37" s="268"/>
      <c r="C37" s="268"/>
    </row>
    <row r="45" spans="1:6" ht="15.95" customHeight="1">
      <c r="B45" s="163"/>
    </row>
  </sheetData>
  <mergeCells count="2">
    <mergeCell ref="B2:C2"/>
    <mergeCell ref="B37:C37"/>
  </mergeCells>
  <phoneticPr fontId="4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WVI41"/>
  <sheetViews>
    <sheetView topLeftCell="B1" workbookViewId="0">
      <selection activeCell="E5" sqref="E5"/>
    </sheetView>
  </sheetViews>
  <sheetFormatPr defaultColWidth="9" defaultRowHeight="15.95" customHeight="1"/>
  <cols>
    <col min="1" max="1" width="9" style="150" hidden="1" customWidth="1"/>
    <col min="2" max="2" width="64.5" style="150" customWidth="1"/>
    <col min="3" max="3" width="20.625" style="150" customWidth="1"/>
    <col min="4" max="256" width="9" style="150"/>
    <col min="257" max="257" width="9" style="150" hidden="1" customWidth="1"/>
    <col min="258" max="258" width="64.5" style="150" customWidth="1"/>
    <col min="259" max="259" width="20.625" style="150" customWidth="1"/>
    <col min="260" max="512" width="9" style="150"/>
    <col min="513" max="513" width="9" style="150" hidden="1" customWidth="1"/>
    <col min="514" max="514" width="64.5" style="150" customWidth="1"/>
    <col min="515" max="515" width="20.625" style="150" customWidth="1"/>
    <col min="516" max="768" width="9" style="150"/>
    <col min="769" max="769" width="9" style="150" hidden="1" customWidth="1"/>
    <col min="770" max="770" width="64.5" style="150" customWidth="1"/>
    <col min="771" max="771" width="20.625" style="150" customWidth="1"/>
    <col min="772" max="1024" width="9" style="150"/>
    <col min="1025" max="1025" width="9" style="150" hidden="1" customWidth="1"/>
    <col min="1026" max="1026" width="64.5" style="150" customWidth="1"/>
    <col min="1027" max="1027" width="20.625" style="150" customWidth="1"/>
    <col min="1028" max="1280" width="9" style="150"/>
    <col min="1281" max="1281" width="9" style="150" hidden="1" customWidth="1"/>
    <col min="1282" max="1282" width="64.5" style="150" customWidth="1"/>
    <col min="1283" max="1283" width="20.625" style="150" customWidth="1"/>
    <col min="1284" max="1536" width="9" style="150"/>
    <col min="1537" max="1537" width="9" style="150" hidden="1" customWidth="1"/>
    <col min="1538" max="1538" width="64.5" style="150" customWidth="1"/>
    <col min="1539" max="1539" width="20.625" style="150" customWidth="1"/>
    <col min="1540" max="1792" width="9" style="150"/>
    <col min="1793" max="1793" width="9" style="150" hidden="1" customWidth="1"/>
    <col min="1794" max="1794" width="64.5" style="150" customWidth="1"/>
    <col min="1795" max="1795" width="20.625" style="150" customWidth="1"/>
    <col min="1796" max="2048" width="9" style="150"/>
    <col min="2049" max="2049" width="9" style="150" hidden="1" customWidth="1"/>
    <col min="2050" max="2050" width="64.5" style="150" customWidth="1"/>
    <col min="2051" max="2051" width="20.625" style="150" customWidth="1"/>
    <col min="2052" max="2304" width="9" style="150"/>
    <col min="2305" max="2305" width="9" style="150" hidden="1" customWidth="1"/>
    <col min="2306" max="2306" width="64.5" style="150" customWidth="1"/>
    <col min="2307" max="2307" width="20.625" style="150" customWidth="1"/>
    <col min="2308" max="2560" width="9" style="150"/>
    <col min="2561" max="2561" width="9" style="150" hidden="1" customWidth="1"/>
    <col min="2562" max="2562" width="64.5" style="150" customWidth="1"/>
    <col min="2563" max="2563" width="20.625" style="150" customWidth="1"/>
    <col min="2564" max="2816" width="9" style="150"/>
    <col min="2817" max="2817" width="9" style="150" hidden="1" customWidth="1"/>
    <col min="2818" max="2818" width="64.5" style="150" customWidth="1"/>
    <col min="2819" max="2819" width="20.625" style="150" customWidth="1"/>
    <col min="2820" max="3072" width="9" style="150"/>
    <col min="3073" max="3073" width="9" style="150" hidden="1" customWidth="1"/>
    <col min="3074" max="3074" width="64.5" style="150" customWidth="1"/>
    <col min="3075" max="3075" width="20.625" style="150" customWidth="1"/>
    <col min="3076" max="3328" width="9" style="150"/>
    <col min="3329" max="3329" width="9" style="150" hidden="1" customWidth="1"/>
    <col min="3330" max="3330" width="64.5" style="150" customWidth="1"/>
    <col min="3331" max="3331" width="20.625" style="150" customWidth="1"/>
    <col min="3332" max="3584" width="9" style="150"/>
    <col min="3585" max="3585" width="9" style="150" hidden="1" customWidth="1"/>
    <col min="3586" max="3586" width="64.5" style="150" customWidth="1"/>
    <col min="3587" max="3587" width="20.625" style="150" customWidth="1"/>
    <col min="3588" max="3840" width="9" style="150"/>
    <col min="3841" max="3841" width="9" style="150" hidden="1" customWidth="1"/>
    <col min="3842" max="3842" width="64.5" style="150" customWidth="1"/>
    <col min="3843" max="3843" width="20.625" style="150" customWidth="1"/>
    <col min="3844" max="4096" width="9" style="150"/>
    <col min="4097" max="4097" width="9" style="150" hidden="1" customWidth="1"/>
    <col min="4098" max="4098" width="64.5" style="150" customWidth="1"/>
    <col min="4099" max="4099" width="20.625" style="150" customWidth="1"/>
    <col min="4100" max="4352" width="9" style="150"/>
    <col min="4353" max="4353" width="9" style="150" hidden="1" customWidth="1"/>
    <col min="4354" max="4354" width="64.5" style="150" customWidth="1"/>
    <col min="4355" max="4355" width="20.625" style="150" customWidth="1"/>
    <col min="4356" max="4608" width="9" style="150"/>
    <col min="4609" max="4609" width="9" style="150" hidden="1" customWidth="1"/>
    <col min="4610" max="4610" width="64.5" style="150" customWidth="1"/>
    <col min="4611" max="4611" width="20.625" style="150" customWidth="1"/>
    <col min="4612" max="4864" width="9" style="150"/>
    <col min="4865" max="4865" width="9" style="150" hidden="1" customWidth="1"/>
    <col min="4866" max="4866" width="64.5" style="150" customWidth="1"/>
    <col min="4867" max="4867" width="20.625" style="150" customWidth="1"/>
    <col min="4868" max="5120" width="9" style="150"/>
    <col min="5121" max="5121" width="9" style="150" hidden="1" customWidth="1"/>
    <col min="5122" max="5122" width="64.5" style="150" customWidth="1"/>
    <col min="5123" max="5123" width="20.625" style="150" customWidth="1"/>
    <col min="5124" max="5376" width="9" style="150"/>
    <col min="5377" max="5377" width="9" style="150" hidden="1" customWidth="1"/>
    <col min="5378" max="5378" width="64.5" style="150" customWidth="1"/>
    <col min="5379" max="5379" width="20.625" style="150" customWidth="1"/>
    <col min="5380" max="5632" width="9" style="150"/>
    <col min="5633" max="5633" width="9" style="150" hidden="1" customWidth="1"/>
    <col min="5634" max="5634" width="64.5" style="150" customWidth="1"/>
    <col min="5635" max="5635" width="20.625" style="150" customWidth="1"/>
    <col min="5636" max="5888" width="9" style="150"/>
    <col min="5889" max="5889" width="9" style="150" hidden="1" customWidth="1"/>
    <col min="5890" max="5890" width="64.5" style="150" customWidth="1"/>
    <col min="5891" max="5891" width="20.625" style="150" customWidth="1"/>
    <col min="5892" max="6144" width="9" style="150"/>
    <col min="6145" max="6145" width="9" style="150" hidden="1" customWidth="1"/>
    <col min="6146" max="6146" width="64.5" style="150" customWidth="1"/>
    <col min="6147" max="6147" width="20.625" style="150" customWidth="1"/>
    <col min="6148" max="6400" width="9" style="150"/>
    <col min="6401" max="6401" width="9" style="150" hidden="1" customWidth="1"/>
    <col min="6402" max="6402" width="64.5" style="150" customWidth="1"/>
    <col min="6403" max="6403" width="20.625" style="150" customWidth="1"/>
    <col min="6404" max="6656" width="9" style="150"/>
    <col min="6657" max="6657" width="9" style="150" hidden="1" customWidth="1"/>
    <col min="6658" max="6658" width="64.5" style="150" customWidth="1"/>
    <col min="6659" max="6659" width="20.625" style="150" customWidth="1"/>
    <col min="6660" max="6912" width="9" style="150"/>
    <col min="6913" max="6913" width="9" style="150" hidden="1" customWidth="1"/>
    <col min="6914" max="6914" width="64.5" style="150" customWidth="1"/>
    <col min="6915" max="6915" width="20.625" style="150" customWidth="1"/>
    <col min="6916" max="7168" width="9" style="150"/>
    <col min="7169" max="7169" width="9" style="150" hidden="1" customWidth="1"/>
    <col min="7170" max="7170" width="64.5" style="150" customWidth="1"/>
    <col min="7171" max="7171" width="20.625" style="150" customWidth="1"/>
    <col min="7172" max="7424" width="9" style="150"/>
    <col min="7425" max="7425" width="9" style="150" hidden="1" customWidth="1"/>
    <col min="7426" max="7426" width="64.5" style="150" customWidth="1"/>
    <col min="7427" max="7427" width="20.625" style="150" customWidth="1"/>
    <col min="7428" max="7680" width="9" style="150"/>
    <col min="7681" max="7681" width="9" style="150" hidden="1" customWidth="1"/>
    <col min="7682" max="7682" width="64.5" style="150" customWidth="1"/>
    <col min="7683" max="7683" width="20.625" style="150" customWidth="1"/>
    <col min="7684" max="7936" width="9" style="150"/>
    <col min="7937" max="7937" width="9" style="150" hidden="1" customWidth="1"/>
    <col min="7938" max="7938" width="64.5" style="150" customWidth="1"/>
    <col min="7939" max="7939" width="20.625" style="150" customWidth="1"/>
    <col min="7940" max="8192" width="9" style="150"/>
    <col min="8193" max="8193" width="9" style="150" hidden="1" customWidth="1"/>
    <col min="8194" max="8194" width="64.5" style="150" customWidth="1"/>
    <col min="8195" max="8195" width="20.625" style="150" customWidth="1"/>
    <col min="8196" max="8448" width="9" style="150"/>
    <col min="8449" max="8449" width="9" style="150" hidden="1" customWidth="1"/>
    <col min="8450" max="8450" width="64.5" style="150" customWidth="1"/>
    <col min="8451" max="8451" width="20.625" style="150" customWidth="1"/>
    <col min="8452" max="8704" width="9" style="150"/>
    <col min="8705" max="8705" width="9" style="150" hidden="1" customWidth="1"/>
    <col min="8706" max="8706" width="64.5" style="150" customWidth="1"/>
    <col min="8707" max="8707" width="20.625" style="150" customWidth="1"/>
    <col min="8708" max="8960" width="9" style="150"/>
    <col min="8961" max="8961" width="9" style="150" hidden="1" customWidth="1"/>
    <col min="8962" max="8962" width="64.5" style="150" customWidth="1"/>
    <col min="8963" max="8963" width="20.625" style="150" customWidth="1"/>
    <col min="8964" max="9216" width="9" style="150"/>
    <col min="9217" max="9217" width="9" style="150" hidden="1" customWidth="1"/>
    <col min="9218" max="9218" width="64.5" style="150" customWidth="1"/>
    <col min="9219" max="9219" width="20.625" style="150" customWidth="1"/>
    <col min="9220" max="9472" width="9" style="150"/>
    <col min="9473" max="9473" width="9" style="150" hidden="1" customWidth="1"/>
    <col min="9474" max="9474" width="64.5" style="150" customWidth="1"/>
    <col min="9475" max="9475" width="20.625" style="150" customWidth="1"/>
    <col min="9476" max="9728" width="9" style="150"/>
    <col min="9729" max="9729" width="9" style="150" hidden="1" customWidth="1"/>
    <col min="9730" max="9730" width="64.5" style="150" customWidth="1"/>
    <col min="9731" max="9731" width="20.625" style="150" customWidth="1"/>
    <col min="9732" max="9984" width="9" style="150"/>
    <col min="9985" max="9985" width="9" style="150" hidden="1" customWidth="1"/>
    <col min="9986" max="9986" width="64.5" style="150" customWidth="1"/>
    <col min="9987" max="9987" width="20.625" style="150" customWidth="1"/>
    <col min="9988" max="10240" width="9" style="150"/>
    <col min="10241" max="10241" width="9" style="150" hidden="1" customWidth="1"/>
    <col min="10242" max="10242" width="64.5" style="150" customWidth="1"/>
    <col min="10243" max="10243" width="20.625" style="150" customWidth="1"/>
    <col min="10244" max="10496" width="9" style="150"/>
    <col min="10497" max="10497" width="9" style="150" hidden="1" customWidth="1"/>
    <col min="10498" max="10498" width="64.5" style="150" customWidth="1"/>
    <col min="10499" max="10499" width="20.625" style="150" customWidth="1"/>
    <col min="10500" max="10752" width="9" style="150"/>
    <col min="10753" max="10753" width="9" style="150" hidden="1" customWidth="1"/>
    <col min="10754" max="10754" width="64.5" style="150" customWidth="1"/>
    <col min="10755" max="10755" width="20.625" style="150" customWidth="1"/>
    <col min="10756" max="11008" width="9" style="150"/>
    <col min="11009" max="11009" width="9" style="150" hidden="1" customWidth="1"/>
    <col min="11010" max="11010" width="64.5" style="150" customWidth="1"/>
    <col min="11011" max="11011" width="20.625" style="150" customWidth="1"/>
    <col min="11012" max="11264" width="9" style="150"/>
    <col min="11265" max="11265" width="9" style="150" hidden="1" customWidth="1"/>
    <col min="11266" max="11266" width="64.5" style="150" customWidth="1"/>
    <col min="11267" max="11267" width="20.625" style="150" customWidth="1"/>
    <col min="11268" max="11520" width="9" style="150"/>
    <col min="11521" max="11521" width="9" style="150" hidden="1" customWidth="1"/>
    <col min="11522" max="11522" width="64.5" style="150" customWidth="1"/>
    <col min="11523" max="11523" width="20.625" style="150" customWidth="1"/>
    <col min="11524" max="11776" width="9" style="150"/>
    <col min="11777" max="11777" width="9" style="150" hidden="1" customWidth="1"/>
    <col min="11778" max="11778" width="64.5" style="150" customWidth="1"/>
    <col min="11779" max="11779" width="20.625" style="150" customWidth="1"/>
    <col min="11780" max="12032" width="9" style="150"/>
    <col min="12033" max="12033" width="9" style="150" hidden="1" customWidth="1"/>
    <col min="12034" max="12034" width="64.5" style="150" customWidth="1"/>
    <col min="12035" max="12035" width="20.625" style="150" customWidth="1"/>
    <col min="12036" max="12288" width="9" style="150"/>
    <col min="12289" max="12289" width="9" style="150" hidden="1" customWidth="1"/>
    <col min="12290" max="12290" width="64.5" style="150" customWidth="1"/>
    <col min="12291" max="12291" width="20.625" style="150" customWidth="1"/>
    <col min="12292" max="12544" width="9" style="150"/>
    <col min="12545" max="12545" width="9" style="150" hidden="1" customWidth="1"/>
    <col min="12546" max="12546" width="64.5" style="150" customWidth="1"/>
    <col min="12547" max="12547" width="20.625" style="150" customWidth="1"/>
    <col min="12548" max="12800" width="9" style="150"/>
    <col min="12801" max="12801" width="9" style="150" hidden="1" customWidth="1"/>
    <col min="12802" max="12802" width="64.5" style="150" customWidth="1"/>
    <col min="12803" max="12803" width="20.625" style="150" customWidth="1"/>
    <col min="12804" max="13056" width="9" style="150"/>
    <col min="13057" max="13057" width="9" style="150" hidden="1" customWidth="1"/>
    <col min="13058" max="13058" width="64.5" style="150" customWidth="1"/>
    <col min="13059" max="13059" width="20.625" style="150" customWidth="1"/>
    <col min="13060" max="13312" width="9" style="150"/>
    <col min="13313" max="13313" width="9" style="150" hidden="1" customWidth="1"/>
    <col min="13314" max="13314" width="64.5" style="150" customWidth="1"/>
    <col min="13315" max="13315" width="20.625" style="150" customWidth="1"/>
    <col min="13316" max="13568" width="9" style="150"/>
    <col min="13569" max="13569" width="9" style="150" hidden="1" customWidth="1"/>
    <col min="13570" max="13570" width="64.5" style="150" customWidth="1"/>
    <col min="13571" max="13571" width="20.625" style="150" customWidth="1"/>
    <col min="13572" max="13824" width="9" style="150"/>
    <col min="13825" max="13825" width="9" style="150" hidden="1" customWidth="1"/>
    <col min="13826" max="13826" width="64.5" style="150" customWidth="1"/>
    <col min="13827" max="13827" width="20.625" style="150" customWidth="1"/>
    <col min="13828" max="14080" width="9" style="150"/>
    <col min="14081" max="14081" width="9" style="150" hidden="1" customWidth="1"/>
    <col min="14082" max="14082" width="64.5" style="150" customWidth="1"/>
    <col min="14083" max="14083" width="20.625" style="150" customWidth="1"/>
    <col min="14084" max="14336" width="9" style="150"/>
    <col min="14337" max="14337" width="9" style="150" hidden="1" customWidth="1"/>
    <col min="14338" max="14338" width="64.5" style="150" customWidth="1"/>
    <col min="14339" max="14339" width="20.625" style="150" customWidth="1"/>
    <col min="14340" max="14592" width="9" style="150"/>
    <col min="14593" max="14593" width="9" style="150" hidden="1" customWidth="1"/>
    <col min="14594" max="14594" width="64.5" style="150" customWidth="1"/>
    <col min="14595" max="14595" width="20.625" style="150" customWidth="1"/>
    <col min="14596" max="14848" width="9" style="150"/>
    <col min="14849" max="14849" width="9" style="150" hidden="1" customWidth="1"/>
    <col min="14850" max="14850" width="64.5" style="150" customWidth="1"/>
    <col min="14851" max="14851" width="20.625" style="150" customWidth="1"/>
    <col min="14852" max="15104" width="9" style="150"/>
    <col min="15105" max="15105" width="9" style="150" hidden="1" customWidth="1"/>
    <col min="15106" max="15106" width="64.5" style="150" customWidth="1"/>
    <col min="15107" max="15107" width="20.625" style="150" customWidth="1"/>
    <col min="15108" max="15360" width="9" style="150"/>
    <col min="15361" max="15361" width="9" style="150" hidden="1" customWidth="1"/>
    <col min="15362" max="15362" width="64.5" style="150" customWidth="1"/>
    <col min="15363" max="15363" width="20.625" style="150" customWidth="1"/>
    <col min="15364" max="15616" width="9" style="150"/>
    <col min="15617" max="15617" width="9" style="150" hidden="1" customWidth="1"/>
    <col min="15618" max="15618" width="64.5" style="150" customWidth="1"/>
    <col min="15619" max="15619" width="20.625" style="150" customWidth="1"/>
    <col min="15620" max="15872" width="9" style="150"/>
    <col min="15873" max="15873" width="9" style="150" hidden="1" customWidth="1"/>
    <col min="15874" max="15874" width="64.5" style="150" customWidth="1"/>
    <col min="15875" max="15875" width="20.625" style="150" customWidth="1"/>
    <col min="15876" max="16128" width="9" style="150"/>
    <col min="16129" max="16129" width="9" style="150" hidden="1" customWidth="1"/>
    <col min="16130" max="16130" width="64.5" style="150" customWidth="1"/>
    <col min="16131" max="16131" width="20.625" style="150" customWidth="1"/>
    <col min="16132" max="16384" width="9" style="150"/>
  </cols>
  <sheetData>
    <row r="1" spans="1:3" s="148" customFormat="1" ht="30" customHeight="1">
      <c r="B1" s="151" t="s">
        <v>1333</v>
      </c>
      <c r="C1" s="152"/>
    </row>
    <row r="2" spans="1:3" ht="60" customHeight="1">
      <c r="B2" s="269" t="s">
        <v>1334</v>
      </c>
      <c r="C2" s="269"/>
    </row>
    <row r="3" spans="1:3" s="149" customFormat="1" ht="30" customHeight="1">
      <c r="C3" s="153" t="s">
        <v>2</v>
      </c>
    </row>
    <row r="4" spans="1:3" s="149" customFormat="1" ht="39.950000000000003" customHeight="1">
      <c r="B4" s="154" t="s">
        <v>4</v>
      </c>
      <c r="C4" s="147" t="s">
        <v>8</v>
      </c>
    </row>
    <row r="5" spans="1:3" s="149" customFormat="1" ht="26.1" customHeight="1">
      <c r="A5" s="155">
        <v>20707</v>
      </c>
      <c r="B5" s="156" t="s">
        <v>1290</v>
      </c>
      <c r="C5" s="157"/>
    </row>
    <row r="6" spans="1:3" s="149" customFormat="1" ht="26.1" customHeight="1">
      <c r="A6" s="155">
        <v>20709</v>
      </c>
      <c r="B6" s="156" t="s">
        <v>1291</v>
      </c>
      <c r="C6" s="157"/>
    </row>
    <row r="7" spans="1:3" s="149" customFormat="1" ht="26.1" customHeight="1">
      <c r="A7" s="155">
        <v>20710</v>
      </c>
      <c r="B7" s="156" t="s">
        <v>1292</v>
      </c>
      <c r="C7" s="157"/>
    </row>
    <row r="8" spans="1:3" s="149" customFormat="1" ht="26.1" customHeight="1">
      <c r="A8" s="155">
        <v>20822</v>
      </c>
      <c r="B8" s="156" t="s">
        <v>1293</v>
      </c>
      <c r="C8" s="157"/>
    </row>
    <row r="9" spans="1:3" s="149" customFormat="1" ht="26.1" customHeight="1">
      <c r="A9" s="155">
        <v>20823</v>
      </c>
      <c r="B9" s="156" t="s">
        <v>1294</v>
      </c>
      <c r="C9" s="157"/>
    </row>
    <row r="10" spans="1:3" s="149" customFormat="1" ht="26.1" customHeight="1">
      <c r="A10" s="155">
        <v>20829</v>
      </c>
      <c r="B10" s="156" t="s">
        <v>1295</v>
      </c>
      <c r="C10" s="157"/>
    </row>
    <row r="11" spans="1:3" s="149" customFormat="1" ht="26.1" customHeight="1">
      <c r="A11" s="155">
        <v>21160</v>
      </c>
      <c r="B11" s="156" t="s">
        <v>1296</v>
      </c>
      <c r="C11" s="157"/>
    </row>
    <row r="12" spans="1:3" s="149" customFormat="1" ht="26.1" customHeight="1">
      <c r="A12" s="155">
        <v>21208</v>
      </c>
      <c r="B12" s="156" t="s">
        <v>1297</v>
      </c>
      <c r="C12" s="158">
        <v>90300</v>
      </c>
    </row>
    <row r="13" spans="1:3" s="149" customFormat="1" ht="26.1" customHeight="1">
      <c r="A13" s="155">
        <v>21210</v>
      </c>
      <c r="B13" s="156" t="s">
        <v>1298</v>
      </c>
      <c r="C13" s="157"/>
    </row>
    <row r="14" spans="1:3" s="149" customFormat="1" ht="26.1" customHeight="1">
      <c r="A14" s="155">
        <v>21211</v>
      </c>
      <c r="B14" s="156" t="s">
        <v>1299</v>
      </c>
      <c r="C14" s="157"/>
    </row>
    <row r="15" spans="1:3" s="149" customFormat="1" ht="26.1" customHeight="1">
      <c r="A15" s="155">
        <v>21213</v>
      </c>
      <c r="B15" s="156" t="s">
        <v>1300</v>
      </c>
      <c r="C15" s="157"/>
    </row>
    <row r="16" spans="1:3" s="149" customFormat="1" ht="26.1" customHeight="1">
      <c r="A16" s="155">
        <v>21214</v>
      </c>
      <c r="B16" s="156" t="s">
        <v>1301</v>
      </c>
      <c r="C16" s="157"/>
    </row>
    <row r="17" spans="1:3" s="149" customFormat="1" ht="26.1" customHeight="1">
      <c r="A17" s="155">
        <v>21215</v>
      </c>
      <c r="B17" s="156" t="s">
        <v>1302</v>
      </c>
      <c r="C17" s="157"/>
    </row>
    <row r="18" spans="1:3" s="149" customFormat="1" ht="26.1" customHeight="1">
      <c r="A18" s="155">
        <v>21216</v>
      </c>
      <c r="B18" s="156" t="s">
        <v>1303</v>
      </c>
      <c r="C18" s="157"/>
    </row>
    <row r="19" spans="1:3" s="149" customFormat="1" ht="26.1" customHeight="1">
      <c r="A19" s="155">
        <v>21217</v>
      </c>
      <c r="B19" s="156" t="s">
        <v>1304</v>
      </c>
      <c r="C19" s="157"/>
    </row>
    <row r="20" spans="1:3" s="149" customFormat="1" ht="26.1" customHeight="1">
      <c r="A20" s="155">
        <v>21218</v>
      </c>
      <c r="B20" s="156" t="s">
        <v>1305</v>
      </c>
      <c r="C20" s="157"/>
    </row>
    <row r="21" spans="1:3" s="149" customFormat="1" ht="26.1" customHeight="1">
      <c r="A21" s="155">
        <v>21366</v>
      </c>
      <c r="B21" s="156" t="s">
        <v>1306</v>
      </c>
      <c r="C21" s="157"/>
    </row>
    <row r="22" spans="1:3" s="149" customFormat="1" ht="26.1" customHeight="1">
      <c r="A22" s="155">
        <v>21369</v>
      </c>
      <c r="B22" s="156" t="s">
        <v>1307</v>
      </c>
      <c r="C22" s="157"/>
    </row>
    <row r="23" spans="1:3" s="149" customFormat="1" ht="26.1" customHeight="1">
      <c r="A23" s="155">
        <v>21370</v>
      </c>
      <c r="B23" s="156" t="s">
        <v>1308</v>
      </c>
      <c r="C23" s="157"/>
    </row>
    <row r="24" spans="1:3" s="149" customFormat="1" ht="26.1" customHeight="1">
      <c r="A24" s="155">
        <v>21371</v>
      </c>
      <c r="B24" s="156" t="s">
        <v>1309</v>
      </c>
      <c r="C24" s="157"/>
    </row>
    <row r="25" spans="1:3" s="149" customFormat="1" ht="26.1" customHeight="1">
      <c r="A25" s="155">
        <v>21462</v>
      </c>
      <c r="B25" s="156" t="s">
        <v>1310</v>
      </c>
      <c r="C25" s="157"/>
    </row>
    <row r="26" spans="1:3" s="149" customFormat="1" ht="26.1" customHeight="1">
      <c r="A26" s="155">
        <v>21463</v>
      </c>
      <c r="B26" s="156" t="s">
        <v>1311</v>
      </c>
      <c r="C26" s="157"/>
    </row>
    <row r="27" spans="1:3" s="149" customFormat="1" ht="26.1" customHeight="1">
      <c r="A27" s="155">
        <v>21469</v>
      </c>
      <c r="B27" s="156" t="s">
        <v>1312</v>
      </c>
      <c r="C27" s="157"/>
    </row>
    <row r="28" spans="1:3" s="149" customFormat="1" ht="26.1" customHeight="1">
      <c r="A28" s="155">
        <v>21472</v>
      </c>
      <c r="B28" s="156" t="s">
        <v>1313</v>
      </c>
      <c r="C28" s="157"/>
    </row>
    <row r="29" spans="1:3" s="149" customFormat="1" ht="26.1" customHeight="1">
      <c r="A29" s="155">
        <v>21473</v>
      </c>
      <c r="B29" s="156" t="s">
        <v>1314</v>
      </c>
      <c r="C29" s="157"/>
    </row>
    <row r="30" spans="1:3" s="149" customFormat="1" ht="26.1" customHeight="1">
      <c r="A30" s="155">
        <v>21562</v>
      </c>
      <c r="B30" s="156" t="s">
        <v>1315</v>
      </c>
      <c r="C30" s="157"/>
    </row>
    <row r="31" spans="1:3" s="149" customFormat="1" ht="26.1" customHeight="1">
      <c r="A31" s="155">
        <v>22904</v>
      </c>
      <c r="B31" s="156" t="s">
        <v>1316</v>
      </c>
      <c r="C31" s="157"/>
    </row>
    <row r="32" spans="1:3" s="149" customFormat="1" ht="26.1" customHeight="1">
      <c r="A32" s="155">
        <v>22908</v>
      </c>
      <c r="B32" s="156" t="s">
        <v>1317</v>
      </c>
      <c r="C32" s="157"/>
    </row>
    <row r="33" spans="1:3" s="149" customFormat="1" ht="26.1" customHeight="1">
      <c r="A33" s="155">
        <v>22960</v>
      </c>
      <c r="B33" s="156" t="s">
        <v>1318</v>
      </c>
      <c r="C33" s="157"/>
    </row>
    <row r="34" spans="1:3" s="149" customFormat="1" ht="26.1" customHeight="1">
      <c r="A34" s="155">
        <v>23204</v>
      </c>
      <c r="B34" s="156" t="s">
        <v>1319</v>
      </c>
      <c r="C34" s="158">
        <v>10890</v>
      </c>
    </row>
    <row r="35" spans="1:3" s="149" customFormat="1" ht="26.1" customHeight="1">
      <c r="A35" s="155">
        <v>23304</v>
      </c>
      <c r="B35" s="156" t="s">
        <v>1320</v>
      </c>
      <c r="C35" s="159"/>
    </row>
    <row r="36" spans="1:3" s="149" customFormat="1" ht="26.1" customHeight="1">
      <c r="A36" s="160"/>
      <c r="B36" s="156"/>
      <c r="C36" s="147"/>
    </row>
    <row r="37" spans="1:3" s="149" customFormat="1" ht="26.1" customHeight="1">
      <c r="B37" s="161" t="s">
        <v>1321</v>
      </c>
      <c r="C37" s="162">
        <f>SUM(C5:C35)</f>
        <v>101190</v>
      </c>
    </row>
    <row r="41" spans="1:3" ht="15.95" customHeight="1">
      <c r="B41" s="163"/>
    </row>
  </sheetData>
  <mergeCells count="1">
    <mergeCell ref="B2:C2"/>
  </mergeCells>
  <phoneticPr fontId="4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D13"/>
  <sheetViews>
    <sheetView workbookViewId="0">
      <selection activeCell="F9" sqref="F9"/>
    </sheetView>
  </sheetViews>
  <sheetFormatPr defaultColWidth="9" defaultRowHeight="14.25"/>
  <cols>
    <col min="1" max="1" width="35.625" style="111" customWidth="1"/>
    <col min="2" max="2" width="15.625" style="111" customWidth="1"/>
    <col min="3" max="3" width="35.625" style="111" customWidth="1"/>
    <col min="4" max="4" width="15.625" style="111" customWidth="1"/>
    <col min="5" max="16384" width="9" style="111"/>
  </cols>
  <sheetData>
    <row r="1" spans="1:4" s="109" customFormat="1" ht="30" customHeight="1">
      <c r="A1" s="109" t="s">
        <v>1335</v>
      </c>
    </row>
    <row r="2" spans="1:4" s="109" customFormat="1" ht="50.1" customHeight="1">
      <c r="A2" s="258" t="s">
        <v>1336</v>
      </c>
      <c r="B2" s="258"/>
      <c r="C2" s="258"/>
      <c r="D2" s="258"/>
    </row>
    <row r="3" spans="1:4" ht="30" customHeight="1">
      <c r="D3" s="112" t="s">
        <v>2</v>
      </c>
    </row>
    <row r="4" spans="1:4" s="110" customFormat="1" ht="60" customHeight="1">
      <c r="A4" s="113" t="s">
        <v>75</v>
      </c>
      <c r="B4" s="114" t="s">
        <v>8</v>
      </c>
      <c r="C4" s="113" t="s">
        <v>76</v>
      </c>
      <c r="D4" s="114" t="s">
        <v>8</v>
      </c>
    </row>
    <row r="5" spans="1:4" s="109" customFormat="1" ht="50.1" customHeight="1">
      <c r="A5" s="138" t="s">
        <v>1324</v>
      </c>
      <c r="B5" s="139">
        <v>117146</v>
      </c>
      <c r="C5" s="138" t="s">
        <v>1325</v>
      </c>
      <c r="D5" s="139">
        <v>101190</v>
      </c>
    </row>
    <row r="6" spans="1:4" s="109" customFormat="1" ht="50.1" customHeight="1">
      <c r="A6" s="138" t="s">
        <v>79</v>
      </c>
      <c r="B6" s="140">
        <f>SUM(B7:B9)</f>
        <v>36869</v>
      </c>
      <c r="C6" s="141" t="s">
        <v>80</v>
      </c>
      <c r="D6" s="140">
        <f>SUM(D7:D8)</f>
        <v>26846</v>
      </c>
    </row>
    <row r="7" spans="1:4" ht="50.1" customHeight="1">
      <c r="A7" s="142" t="s">
        <v>1111</v>
      </c>
      <c r="B7" s="143"/>
      <c r="C7" s="144" t="s">
        <v>82</v>
      </c>
      <c r="D7" s="143">
        <v>4000</v>
      </c>
    </row>
    <row r="8" spans="1:4" ht="50.1" customHeight="1">
      <c r="A8" s="144" t="s">
        <v>89</v>
      </c>
      <c r="B8" s="143"/>
      <c r="C8" s="144" t="s">
        <v>88</v>
      </c>
      <c r="D8" s="143">
        <v>22846</v>
      </c>
    </row>
    <row r="9" spans="1:4" ht="50.1" customHeight="1">
      <c r="A9" s="142" t="s">
        <v>1326</v>
      </c>
      <c r="B9" s="143">
        <v>36869</v>
      </c>
      <c r="C9" s="138" t="s">
        <v>96</v>
      </c>
      <c r="D9" s="145">
        <f>SUM(D10)</f>
        <v>25979</v>
      </c>
    </row>
    <row r="10" spans="1:4" ht="50.1" customHeight="1">
      <c r="A10" s="138" t="s">
        <v>103</v>
      </c>
      <c r="B10" s="140">
        <f>SUM(B11)</f>
        <v>0</v>
      </c>
      <c r="C10" s="144" t="s">
        <v>1327</v>
      </c>
      <c r="D10" s="146">
        <v>25979</v>
      </c>
    </row>
    <row r="11" spans="1:4" ht="50.1" customHeight="1">
      <c r="A11" s="144" t="s">
        <v>1328</v>
      </c>
      <c r="B11" s="143"/>
      <c r="C11" s="138"/>
      <c r="D11" s="145"/>
    </row>
    <row r="12" spans="1:4" ht="50.1" customHeight="1">
      <c r="A12" s="144"/>
      <c r="B12" s="143"/>
      <c r="C12" s="138"/>
      <c r="D12" s="145"/>
    </row>
    <row r="13" spans="1:4" ht="50.1" customHeight="1">
      <c r="A13" s="147" t="s">
        <v>1329</v>
      </c>
      <c r="B13" s="140">
        <f>B5+B6+B10</f>
        <v>154015</v>
      </c>
      <c r="C13" s="147" t="s">
        <v>1330</v>
      </c>
      <c r="D13" s="140">
        <f>D5+D6+D9</f>
        <v>154015</v>
      </c>
    </row>
  </sheetData>
  <mergeCells count="1">
    <mergeCell ref="A2:D2"/>
  </mergeCells>
  <phoneticPr fontId="4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32"/>
  <sheetViews>
    <sheetView workbookViewId="0">
      <selection activeCell="H5" sqref="H5"/>
    </sheetView>
  </sheetViews>
  <sheetFormatPr defaultColWidth="9" defaultRowHeight="13.5"/>
  <cols>
    <col min="1" max="1" width="31.75" customWidth="1"/>
    <col min="2" max="2" width="11.75" style="59" customWidth="1"/>
    <col min="3" max="3" width="10.625" style="59" customWidth="1"/>
    <col min="4" max="5" width="9" style="59"/>
    <col min="257" max="257" width="31.75" customWidth="1"/>
    <col min="258" max="258" width="9.125" customWidth="1"/>
    <col min="513" max="513" width="31.75" customWidth="1"/>
    <col min="514" max="514" width="9.125" customWidth="1"/>
    <col min="769" max="769" width="31.75" customWidth="1"/>
    <col min="770" max="770" width="9.125" customWidth="1"/>
    <col min="1025" max="1025" width="31.75" customWidth="1"/>
    <col min="1026" max="1026" width="9.125" customWidth="1"/>
    <col min="1281" max="1281" width="31.75" customWidth="1"/>
    <col min="1282" max="1282" width="9.125" customWidth="1"/>
    <col min="1537" max="1537" width="31.75" customWidth="1"/>
    <col min="1538" max="1538" width="9.125" customWidth="1"/>
    <col min="1793" max="1793" width="31.75" customWidth="1"/>
    <col min="1794" max="1794" width="9.125" customWidth="1"/>
    <col min="2049" max="2049" width="31.75" customWidth="1"/>
    <col min="2050" max="2050" width="9.125" customWidth="1"/>
    <col min="2305" max="2305" width="31.75" customWidth="1"/>
    <col min="2306" max="2306" width="9.125" customWidth="1"/>
    <col min="2561" max="2561" width="31.75" customWidth="1"/>
    <col min="2562" max="2562" width="9.125" customWidth="1"/>
    <col min="2817" max="2817" width="31.75" customWidth="1"/>
    <col min="2818" max="2818" width="9.125" customWidth="1"/>
    <col min="3073" max="3073" width="31.75" customWidth="1"/>
    <col min="3074" max="3074" width="9.125" customWidth="1"/>
    <col min="3329" max="3329" width="31.75" customWidth="1"/>
    <col min="3330" max="3330" width="9.125" customWidth="1"/>
    <col min="3585" max="3585" width="31.75" customWidth="1"/>
    <col min="3586" max="3586" width="9.125" customWidth="1"/>
    <col min="3841" max="3841" width="31.75" customWidth="1"/>
    <col min="3842" max="3842" width="9.125" customWidth="1"/>
    <col min="4097" max="4097" width="31.75" customWidth="1"/>
    <col min="4098" max="4098" width="9.125" customWidth="1"/>
    <col min="4353" max="4353" width="31.75" customWidth="1"/>
    <col min="4354" max="4354" width="9.125" customWidth="1"/>
    <col min="4609" max="4609" width="31.75" customWidth="1"/>
    <col min="4610" max="4610" width="9.125" customWidth="1"/>
    <col min="4865" max="4865" width="31.75" customWidth="1"/>
    <col min="4866" max="4866" width="9.125" customWidth="1"/>
    <col min="5121" max="5121" width="31.75" customWidth="1"/>
    <col min="5122" max="5122" width="9.125" customWidth="1"/>
    <col min="5377" max="5377" width="31.75" customWidth="1"/>
    <col min="5378" max="5378" width="9.125" customWidth="1"/>
    <col min="5633" max="5633" width="31.75" customWidth="1"/>
    <col min="5634" max="5634" width="9.125" customWidth="1"/>
    <col min="5889" max="5889" width="31.75" customWidth="1"/>
    <col min="5890" max="5890" width="9.125" customWidth="1"/>
    <col min="6145" max="6145" width="31.75" customWidth="1"/>
    <col min="6146" max="6146" width="9.125" customWidth="1"/>
    <col min="6401" max="6401" width="31.75" customWidth="1"/>
    <col min="6402" max="6402" width="9.125" customWidth="1"/>
    <col min="6657" max="6657" width="31.75" customWidth="1"/>
    <col min="6658" max="6658" width="9.125" customWidth="1"/>
    <col min="6913" max="6913" width="31.75" customWidth="1"/>
    <col min="6914" max="6914" width="9.125" customWidth="1"/>
    <col min="7169" max="7169" width="31.75" customWidth="1"/>
    <col min="7170" max="7170" width="9.125" customWidth="1"/>
    <col min="7425" max="7425" width="31.75" customWidth="1"/>
    <col min="7426" max="7426" width="9.125" customWidth="1"/>
    <col min="7681" max="7681" width="31.75" customWidth="1"/>
    <col min="7682" max="7682" width="9.125" customWidth="1"/>
    <col min="7937" max="7937" width="31.75" customWidth="1"/>
    <col min="7938" max="7938" width="9.125" customWidth="1"/>
    <col min="8193" max="8193" width="31.75" customWidth="1"/>
    <col min="8194" max="8194" width="9.125" customWidth="1"/>
    <col min="8449" max="8449" width="31.75" customWidth="1"/>
    <col min="8450" max="8450" width="9.125" customWidth="1"/>
    <col min="8705" max="8705" width="31.75" customWidth="1"/>
    <col min="8706" max="8706" width="9.125" customWidth="1"/>
    <col min="8961" max="8961" width="31.75" customWidth="1"/>
    <col min="8962" max="8962" width="9.125" customWidth="1"/>
    <col min="9217" max="9217" width="31.75" customWidth="1"/>
    <col min="9218" max="9218" width="9.125" customWidth="1"/>
    <col min="9473" max="9473" width="31.75" customWidth="1"/>
    <col min="9474" max="9474" width="9.125" customWidth="1"/>
    <col min="9729" max="9729" width="31.75" customWidth="1"/>
    <col min="9730" max="9730" width="9.125" customWidth="1"/>
    <col min="9985" max="9985" width="31.75" customWidth="1"/>
    <col min="9986" max="9986" width="9.125" customWidth="1"/>
    <col min="10241" max="10241" width="31.75" customWidth="1"/>
    <col min="10242" max="10242" width="9.125" customWidth="1"/>
    <col min="10497" max="10497" width="31.75" customWidth="1"/>
    <col min="10498" max="10498" width="9.125" customWidth="1"/>
    <col min="10753" max="10753" width="31.75" customWidth="1"/>
    <col min="10754" max="10754" width="9.125" customWidth="1"/>
    <col min="11009" max="11009" width="31.75" customWidth="1"/>
    <col min="11010" max="11010" width="9.125" customWidth="1"/>
    <col min="11265" max="11265" width="31.75" customWidth="1"/>
    <col min="11266" max="11266" width="9.125" customWidth="1"/>
    <col min="11521" max="11521" width="31.75" customWidth="1"/>
    <col min="11522" max="11522" width="9.125" customWidth="1"/>
    <col min="11777" max="11777" width="31.75" customWidth="1"/>
    <col min="11778" max="11778" width="9.125" customWidth="1"/>
    <col min="12033" max="12033" width="31.75" customWidth="1"/>
    <col min="12034" max="12034" width="9.125" customWidth="1"/>
    <col min="12289" max="12289" width="31.75" customWidth="1"/>
    <col min="12290" max="12290" width="9.125" customWidth="1"/>
    <col min="12545" max="12545" width="31.75" customWidth="1"/>
    <col min="12546" max="12546" width="9.125" customWidth="1"/>
    <col min="12801" max="12801" width="31.75" customWidth="1"/>
    <col min="12802" max="12802" width="9.125" customWidth="1"/>
    <col min="13057" max="13057" width="31.75" customWidth="1"/>
    <col min="13058" max="13058" width="9.125" customWidth="1"/>
    <col min="13313" max="13313" width="31.75" customWidth="1"/>
    <col min="13314" max="13314" width="9.125" customWidth="1"/>
    <col min="13569" max="13569" width="31.75" customWidth="1"/>
    <col min="13570" max="13570" width="9.125" customWidth="1"/>
    <col min="13825" max="13825" width="31.75" customWidth="1"/>
    <col min="13826" max="13826" width="9.125" customWidth="1"/>
    <col min="14081" max="14081" width="31.75" customWidth="1"/>
    <col min="14082" max="14082" width="9.125" customWidth="1"/>
    <col min="14337" max="14337" width="31.75" customWidth="1"/>
    <col min="14338" max="14338" width="9.125" customWidth="1"/>
    <col min="14593" max="14593" width="31.75" customWidth="1"/>
    <col min="14594" max="14594" width="9.125" customWidth="1"/>
    <col min="14849" max="14849" width="31.75" customWidth="1"/>
    <col min="14850" max="14850" width="9.125" customWidth="1"/>
    <col min="15105" max="15105" width="31.75" customWidth="1"/>
    <col min="15106" max="15106" width="9.125" customWidth="1"/>
    <col min="15361" max="15361" width="31.75" customWidth="1"/>
    <col min="15362" max="15362" width="9.125" customWidth="1"/>
    <col min="15617" max="15617" width="31.75" customWidth="1"/>
    <col min="15618" max="15618" width="9.125" customWidth="1"/>
    <col min="15873" max="15873" width="31.75" customWidth="1"/>
    <col min="15874" max="15874" width="9.125" customWidth="1"/>
    <col min="16129" max="16129" width="31.75" customWidth="1"/>
    <col min="16130" max="16130" width="9.125" customWidth="1"/>
  </cols>
  <sheetData>
    <row r="1" spans="1:6" ht="30" customHeight="1">
      <c r="A1" s="109" t="s">
        <v>39</v>
      </c>
      <c r="B1" s="227"/>
      <c r="C1" s="227"/>
      <c r="D1" s="227"/>
      <c r="E1" s="227"/>
      <c r="F1" s="228"/>
    </row>
    <row r="2" spans="1:6" ht="50.1" customHeight="1">
      <c r="A2" s="251" t="s">
        <v>40</v>
      </c>
      <c r="B2" s="252"/>
      <c r="C2" s="252"/>
      <c r="D2" s="252"/>
      <c r="E2" s="252"/>
      <c r="F2" s="253"/>
    </row>
    <row r="3" spans="1:6" ht="30" customHeight="1">
      <c r="A3" s="229"/>
      <c r="B3" s="230"/>
      <c r="C3" s="230"/>
      <c r="D3" s="230"/>
      <c r="E3" s="230"/>
      <c r="F3" s="229" t="s">
        <v>2</v>
      </c>
    </row>
    <row r="4" spans="1:6">
      <c r="A4" s="256" t="s">
        <v>41</v>
      </c>
      <c r="B4" s="254" t="s">
        <v>8</v>
      </c>
      <c r="C4" s="254"/>
      <c r="D4" s="254"/>
      <c r="E4" s="254"/>
      <c r="F4" s="255"/>
    </row>
    <row r="5" spans="1:6" ht="54">
      <c r="A5" s="257"/>
      <c r="B5" s="232" t="s">
        <v>42</v>
      </c>
      <c r="C5" s="232" t="s">
        <v>43</v>
      </c>
      <c r="D5" s="232" t="s">
        <v>44</v>
      </c>
      <c r="E5" s="232" t="s">
        <v>45</v>
      </c>
      <c r="F5" s="233" t="s">
        <v>46</v>
      </c>
    </row>
    <row r="6" spans="1:6" ht="20.100000000000001" customHeight="1">
      <c r="A6" s="234" t="s">
        <v>47</v>
      </c>
      <c r="B6" s="235">
        <f t="shared" ref="B6:B30" si="0">SUM(C6:F6)</f>
        <v>15970</v>
      </c>
      <c r="C6" s="236">
        <v>15970</v>
      </c>
      <c r="D6" s="237"/>
      <c r="E6" s="238"/>
      <c r="F6" s="239"/>
    </row>
    <row r="7" spans="1:6" ht="20.100000000000001" customHeight="1">
      <c r="A7" s="234" t="s">
        <v>48</v>
      </c>
      <c r="B7" s="235">
        <f t="shared" si="0"/>
        <v>0</v>
      </c>
      <c r="C7" s="236">
        <v>0</v>
      </c>
      <c r="D7" s="237"/>
      <c r="E7" s="238"/>
      <c r="F7" s="239"/>
    </row>
    <row r="8" spans="1:6" ht="20.100000000000001" customHeight="1">
      <c r="A8" s="234" t="s">
        <v>49</v>
      </c>
      <c r="B8" s="235">
        <f t="shared" si="0"/>
        <v>14</v>
      </c>
      <c r="C8" s="236">
        <v>14</v>
      </c>
      <c r="D8" s="237"/>
      <c r="E8" s="238"/>
      <c r="F8" s="239"/>
    </row>
    <row r="9" spans="1:6" ht="20.100000000000001" customHeight="1">
      <c r="A9" s="234" t="s">
        <v>50</v>
      </c>
      <c r="B9" s="235">
        <f t="shared" si="0"/>
        <v>873</v>
      </c>
      <c r="C9" s="236">
        <v>873</v>
      </c>
      <c r="D9" s="237"/>
      <c r="E9" s="238"/>
      <c r="F9" s="239"/>
    </row>
    <row r="10" spans="1:6" ht="20.100000000000001" customHeight="1">
      <c r="A10" s="234" t="s">
        <v>51</v>
      </c>
      <c r="B10" s="235">
        <f t="shared" si="0"/>
        <v>10409</v>
      </c>
      <c r="C10" s="236">
        <v>10409</v>
      </c>
      <c r="D10" s="237"/>
      <c r="E10" s="238"/>
      <c r="F10" s="239"/>
    </row>
    <row r="11" spans="1:6" ht="20.100000000000001" customHeight="1">
      <c r="A11" s="234" t="s">
        <v>52</v>
      </c>
      <c r="B11" s="235">
        <f t="shared" si="0"/>
        <v>171</v>
      </c>
      <c r="C11" s="236">
        <v>171</v>
      </c>
      <c r="D11" s="237"/>
      <c r="E11" s="238"/>
      <c r="F11" s="239"/>
    </row>
    <row r="12" spans="1:6" ht="20.100000000000001" customHeight="1">
      <c r="A12" s="234" t="s">
        <v>53</v>
      </c>
      <c r="B12" s="235">
        <f t="shared" si="0"/>
        <v>1251</v>
      </c>
      <c r="C12" s="236">
        <v>1251</v>
      </c>
      <c r="D12" s="237"/>
      <c r="E12" s="238"/>
      <c r="F12" s="239"/>
    </row>
    <row r="13" spans="1:6" ht="20.100000000000001" customHeight="1">
      <c r="A13" s="234" t="s">
        <v>54</v>
      </c>
      <c r="B13" s="235">
        <f t="shared" si="0"/>
        <v>5772</v>
      </c>
      <c r="C13" s="236">
        <v>5772</v>
      </c>
      <c r="D13" s="237"/>
      <c r="E13" s="238"/>
      <c r="F13" s="239"/>
    </row>
    <row r="14" spans="1:6" ht="20.100000000000001" customHeight="1">
      <c r="A14" s="234" t="s">
        <v>55</v>
      </c>
      <c r="B14" s="235">
        <f t="shared" si="0"/>
        <v>2073</v>
      </c>
      <c r="C14" s="236">
        <v>2073</v>
      </c>
      <c r="D14" s="237"/>
      <c r="E14" s="238"/>
      <c r="F14" s="239"/>
    </row>
    <row r="15" spans="1:6" ht="20.100000000000001" customHeight="1">
      <c r="A15" s="234" t="s">
        <v>56</v>
      </c>
      <c r="B15" s="235">
        <f t="shared" si="0"/>
        <v>32155</v>
      </c>
      <c r="C15" s="236">
        <v>32155</v>
      </c>
      <c r="D15" s="237"/>
      <c r="E15" s="238"/>
      <c r="F15" s="239"/>
    </row>
    <row r="16" spans="1:6" ht="20.100000000000001" customHeight="1">
      <c r="A16" s="234" t="s">
        <v>57</v>
      </c>
      <c r="B16" s="235">
        <f t="shared" si="0"/>
        <v>5761</v>
      </c>
      <c r="C16" s="236">
        <v>5761</v>
      </c>
      <c r="D16" s="237"/>
      <c r="E16" s="238"/>
      <c r="F16" s="239"/>
    </row>
    <row r="17" spans="1:6" ht="20.100000000000001" customHeight="1">
      <c r="A17" s="234" t="s">
        <v>58</v>
      </c>
      <c r="B17" s="235">
        <f t="shared" si="0"/>
        <v>4638</v>
      </c>
      <c r="C17" s="236">
        <v>4638</v>
      </c>
      <c r="D17" s="237"/>
      <c r="E17" s="238"/>
      <c r="F17" s="239"/>
    </row>
    <row r="18" spans="1:6" ht="20.100000000000001" customHeight="1">
      <c r="A18" s="234" t="s">
        <v>59</v>
      </c>
      <c r="B18" s="235">
        <f t="shared" si="0"/>
        <v>1182</v>
      </c>
      <c r="C18" s="236">
        <v>1182</v>
      </c>
      <c r="D18" s="237"/>
      <c r="E18" s="238"/>
      <c r="F18" s="240"/>
    </row>
    <row r="19" spans="1:6" ht="20.100000000000001" customHeight="1">
      <c r="A19" s="241" t="s">
        <v>60</v>
      </c>
      <c r="B19" s="235">
        <f t="shared" si="0"/>
        <v>0</v>
      </c>
      <c r="C19" s="236"/>
      <c r="D19" s="237"/>
      <c r="E19" s="238"/>
      <c r="F19" s="239"/>
    </row>
    <row r="20" spans="1:6" ht="20.100000000000001" customHeight="1">
      <c r="A20" s="241" t="s">
        <v>61</v>
      </c>
      <c r="B20" s="235">
        <f t="shared" si="0"/>
        <v>5</v>
      </c>
      <c r="C20" s="236">
        <v>5</v>
      </c>
      <c r="D20" s="237"/>
      <c r="E20" s="238"/>
      <c r="F20" s="239"/>
    </row>
    <row r="21" spans="1:6" ht="20.100000000000001" customHeight="1">
      <c r="A21" s="241" t="s">
        <v>62</v>
      </c>
      <c r="B21" s="235">
        <f t="shared" si="0"/>
        <v>10</v>
      </c>
      <c r="C21" s="236">
        <v>10</v>
      </c>
      <c r="D21" s="237"/>
      <c r="E21" s="238"/>
      <c r="F21" s="239"/>
    </row>
    <row r="22" spans="1:6" ht="20.100000000000001" customHeight="1">
      <c r="A22" s="241" t="s">
        <v>63</v>
      </c>
      <c r="B22" s="235">
        <f t="shared" si="0"/>
        <v>0</v>
      </c>
      <c r="C22" s="236">
        <v>0</v>
      </c>
      <c r="D22" s="237"/>
      <c r="E22" s="238"/>
      <c r="F22" s="239"/>
    </row>
    <row r="23" spans="1:6" ht="20.100000000000001" customHeight="1">
      <c r="A23" s="241" t="s">
        <v>64</v>
      </c>
      <c r="B23" s="235">
        <f t="shared" si="0"/>
        <v>255</v>
      </c>
      <c r="C23" s="236">
        <v>255</v>
      </c>
      <c r="D23" s="237"/>
      <c r="E23" s="238"/>
      <c r="F23" s="239"/>
    </row>
    <row r="24" spans="1:6" ht="20.100000000000001" customHeight="1">
      <c r="A24" s="241" t="s">
        <v>65</v>
      </c>
      <c r="B24" s="235">
        <f t="shared" si="0"/>
        <v>1167</v>
      </c>
      <c r="C24" s="236">
        <v>1167</v>
      </c>
      <c r="D24" s="237"/>
      <c r="E24" s="238"/>
      <c r="F24" s="239"/>
    </row>
    <row r="25" spans="1:6" ht="20.100000000000001" customHeight="1">
      <c r="A25" s="241" t="s">
        <v>66</v>
      </c>
      <c r="B25" s="235">
        <f t="shared" si="0"/>
        <v>0</v>
      </c>
      <c r="C25" s="236"/>
      <c r="D25" s="237"/>
      <c r="E25" s="238"/>
      <c r="F25" s="239"/>
    </row>
    <row r="26" spans="1:6" ht="20.100000000000001" customHeight="1">
      <c r="A26" s="241" t="s">
        <v>67</v>
      </c>
      <c r="B26" s="235">
        <f t="shared" si="0"/>
        <v>2485</v>
      </c>
      <c r="C26" s="236">
        <v>2485</v>
      </c>
      <c r="D26" s="237"/>
      <c r="E26" s="238"/>
      <c r="F26" s="239"/>
    </row>
    <row r="27" spans="1:6" ht="20.100000000000001" customHeight="1">
      <c r="A27" s="242" t="s">
        <v>68</v>
      </c>
      <c r="B27" s="235">
        <f t="shared" si="0"/>
        <v>2400</v>
      </c>
      <c r="C27" s="236">
        <v>2400</v>
      </c>
      <c r="D27" s="237"/>
      <c r="E27" s="238"/>
      <c r="F27" s="239"/>
    </row>
    <row r="28" spans="1:6" ht="20.100000000000001" customHeight="1">
      <c r="A28" s="242" t="s">
        <v>69</v>
      </c>
      <c r="B28" s="235">
        <f t="shared" si="0"/>
        <v>1842</v>
      </c>
      <c r="C28" s="236">
        <f>1842</f>
        <v>1842</v>
      </c>
      <c r="D28" s="237"/>
      <c r="E28" s="238"/>
      <c r="F28" s="239"/>
    </row>
    <row r="29" spans="1:6" ht="20.100000000000001" customHeight="1">
      <c r="A29" s="242" t="s">
        <v>70</v>
      </c>
      <c r="B29" s="235">
        <f t="shared" si="0"/>
        <v>2108</v>
      </c>
      <c r="C29" s="236">
        <v>2108</v>
      </c>
      <c r="D29" s="237"/>
      <c r="E29" s="238"/>
      <c r="F29" s="239"/>
    </row>
    <row r="30" spans="1:6" ht="20.100000000000001" customHeight="1">
      <c r="A30" s="242" t="s">
        <v>71</v>
      </c>
      <c r="B30" s="235">
        <f t="shared" si="0"/>
        <v>0</v>
      </c>
      <c r="C30" s="243"/>
      <c r="D30" s="237"/>
      <c r="E30" s="238"/>
      <c r="F30" s="239"/>
    </row>
    <row r="31" spans="1:6" ht="20.100000000000001" customHeight="1">
      <c r="A31" s="242"/>
      <c r="B31" s="244"/>
      <c r="C31" s="244"/>
      <c r="D31" s="244"/>
      <c r="E31" s="244"/>
      <c r="F31" s="239"/>
    </row>
    <row r="32" spans="1:6" ht="20.100000000000001" customHeight="1">
      <c r="A32" s="231" t="s">
        <v>72</v>
      </c>
      <c r="B32" s="245">
        <f>SUM(B6:B31)</f>
        <v>90541</v>
      </c>
      <c r="C32" s="245">
        <f>SUM(C6:C31)</f>
        <v>90541</v>
      </c>
      <c r="D32" s="245">
        <f>SUM(D6:D31)</f>
        <v>0</v>
      </c>
      <c r="E32" s="245">
        <f>SUM(E6:E31)</f>
        <v>0</v>
      </c>
      <c r="F32" s="246">
        <f>SUM(F6:F31)</f>
        <v>0</v>
      </c>
    </row>
  </sheetData>
  <mergeCells count="3">
    <mergeCell ref="A2:F2"/>
    <mergeCell ref="B4:F4"/>
    <mergeCell ref="A4:A5"/>
  </mergeCells>
  <phoneticPr fontId="45" type="noConversion"/>
  <pageMargins left="0.7" right="0.7" top="0.75" bottom="0.75" header="0.3" footer="0.3"/>
  <pageSetup paperSize="9" orientation="portrait" horizontalDpi="200" verticalDpi="300"/>
</worksheet>
</file>

<file path=xl/worksheets/sheet20.xml><?xml version="1.0" encoding="utf-8"?>
<worksheet xmlns="http://schemas.openxmlformats.org/spreadsheetml/2006/main" xmlns:r="http://schemas.openxmlformats.org/officeDocument/2006/relationships">
  <dimension ref="A1:C34"/>
  <sheetViews>
    <sheetView topLeftCell="B5" workbookViewId="0">
      <selection activeCell="I17" sqref="I17"/>
    </sheetView>
  </sheetViews>
  <sheetFormatPr defaultColWidth="9" defaultRowHeight="14.25"/>
  <cols>
    <col min="1" max="1" width="10.625" style="111" hidden="1" customWidth="1"/>
    <col min="2" max="2" width="55.625" style="111" customWidth="1"/>
    <col min="3" max="3" width="15.625" style="111" customWidth="1"/>
    <col min="4" max="16384" width="9" style="111"/>
  </cols>
  <sheetData>
    <row r="1" spans="1:3" ht="30" customHeight="1">
      <c r="B1" s="109" t="s">
        <v>1337</v>
      </c>
      <c r="C1" s="109"/>
    </row>
    <row r="2" spans="1:3" ht="60" customHeight="1">
      <c r="B2" s="248" t="s">
        <v>1338</v>
      </c>
      <c r="C2" s="258"/>
    </row>
    <row r="3" spans="1:3" ht="30" customHeight="1">
      <c r="C3" s="112" t="s">
        <v>2</v>
      </c>
    </row>
    <row r="4" spans="1:3" s="110" customFormat="1" ht="39.950000000000003" customHeight="1">
      <c r="A4" s="113" t="s">
        <v>3</v>
      </c>
      <c r="B4" s="113" t="s">
        <v>4</v>
      </c>
      <c r="C4" s="113" t="s">
        <v>8</v>
      </c>
    </row>
    <row r="5" spans="1:3" s="109" customFormat="1" ht="21.95" customHeight="1">
      <c r="A5" s="115"/>
      <c r="B5" s="115" t="s">
        <v>1111</v>
      </c>
      <c r="C5" s="115"/>
    </row>
    <row r="6" spans="1:3" s="109" customFormat="1" ht="21.95" customHeight="1">
      <c r="A6" s="116">
        <v>1030102</v>
      </c>
      <c r="B6" s="116" t="s">
        <v>1339</v>
      </c>
      <c r="C6" s="116"/>
    </row>
    <row r="7" spans="1:3" ht="21.95" customHeight="1">
      <c r="A7" s="116">
        <v>1030106</v>
      </c>
      <c r="B7" s="116" t="s">
        <v>1340</v>
      </c>
      <c r="C7" s="116"/>
    </row>
    <row r="8" spans="1:3" ht="21.95" customHeight="1">
      <c r="A8" s="116">
        <v>1030110</v>
      </c>
      <c r="B8" s="116" t="s">
        <v>1341</v>
      </c>
      <c r="C8" s="116"/>
    </row>
    <row r="9" spans="1:3" ht="21.95" customHeight="1">
      <c r="A9" s="116">
        <v>1030112</v>
      </c>
      <c r="B9" s="116" t="s">
        <v>1342</v>
      </c>
      <c r="C9" s="116"/>
    </row>
    <row r="10" spans="1:3" ht="21.95" customHeight="1">
      <c r="A10" s="116">
        <v>1030115</v>
      </c>
      <c r="B10" s="116" t="s">
        <v>1343</v>
      </c>
      <c r="C10" s="116"/>
    </row>
    <row r="11" spans="1:3" ht="21.95" customHeight="1">
      <c r="A11" s="116">
        <v>1030121</v>
      </c>
      <c r="B11" s="116" t="s">
        <v>1344</v>
      </c>
      <c r="C11" s="116"/>
    </row>
    <row r="12" spans="1:3" ht="21.95" customHeight="1">
      <c r="A12" s="116">
        <v>1030129</v>
      </c>
      <c r="B12" s="116" t="s">
        <v>1345</v>
      </c>
      <c r="C12" s="116"/>
    </row>
    <row r="13" spans="1:3" s="109" customFormat="1" ht="21.95" customHeight="1">
      <c r="A13" s="116">
        <v>1030146</v>
      </c>
      <c r="B13" s="116" t="s">
        <v>1346</v>
      </c>
      <c r="C13" s="116"/>
    </row>
    <row r="14" spans="1:3" ht="21.95" customHeight="1">
      <c r="A14" s="116">
        <v>1030147</v>
      </c>
      <c r="B14" s="116" t="s">
        <v>1347</v>
      </c>
      <c r="C14" s="116"/>
    </row>
    <row r="15" spans="1:3" ht="21.95" customHeight="1">
      <c r="A15" s="116">
        <v>1030148</v>
      </c>
      <c r="B15" s="116" t="s">
        <v>1348</v>
      </c>
      <c r="C15" s="116"/>
    </row>
    <row r="16" spans="1:3" ht="21.95" customHeight="1">
      <c r="A16" s="116">
        <v>1030149</v>
      </c>
      <c r="B16" s="116" t="s">
        <v>1349</v>
      </c>
      <c r="C16" s="116"/>
    </row>
    <row r="17" spans="1:3" ht="21.95" customHeight="1">
      <c r="A17" s="116">
        <v>1030150</v>
      </c>
      <c r="B17" s="116" t="s">
        <v>1350</v>
      </c>
      <c r="C17" s="116"/>
    </row>
    <row r="18" spans="1:3" ht="21.95" customHeight="1">
      <c r="A18" s="116">
        <v>1030152</v>
      </c>
      <c r="B18" s="116" t="s">
        <v>1351</v>
      </c>
      <c r="C18" s="116"/>
    </row>
    <row r="19" spans="1:3" ht="21.95" customHeight="1">
      <c r="A19" s="116">
        <v>1030153</v>
      </c>
      <c r="B19" s="116" t="s">
        <v>1352</v>
      </c>
      <c r="C19" s="116"/>
    </row>
    <row r="20" spans="1:3" ht="21.95" customHeight="1">
      <c r="A20" s="116">
        <v>1030154</v>
      </c>
      <c r="B20" s="116" t="s">
        <v>1353</v>
      </c>
      <c r="C20" s="116"/>
    </row>
    <row r="21" spans="1:3" ht="21.95" customHeight="1">
      <c r="A21" s="116">
        <v>1030155</v>
      </c>
      <c r="B21" s="116" t="s">
        <v>1354</v>
      </c>
      <c r="C21" s="116"/>
    </row>
    <row r="22" spans="1:3" ht="21.95" customHeight="1">
      <c r="A22" s="116">
        <v>1030156</v>
      </c>
      <c r="B22" s="116" t="s">
        <v>1355</v>
      </c>
      <c r="C22" s="116"/>
    </row>
    <row r="23" spans="1:3" ht="21.95" customHeight="1">
      <c r="A23" s="116">
        <v>1030157</v>
      </c>
      <c r="B23" s="116" t="s">
        <v>1356</v>
      </c>
      <c r="C23" s="116"/>
    </row>
    <row r="24" spans="1:3" ht="21.95" customHeight="1">
      <c r="A24" s="116">
        <v>1030158</v>
      </c>
      <c r="B24" s="116" t="s">
        <v>1357</v>
      </c>
      <c r="C24" s="116"/>
    </row>
    <row r="25" spans="1:3" ht="21.95" customHeight="1">
      <c r="A25" s="116">
        <v>1030159</v>
      </c>
      <c r="B25" s="116" t="s">
        <v>1358</v>
      </c>
      <c r="C25" s="116"/>
    </row>
    <row r="26" spans="1:3" ht="21.95" customHeight="1">
      <c r="A26" s="116">
        <v>1030166</v>
      </c>
      <c r="B26" s="116" t="s">
        <v>1359</v>
      </c>
      <c r="C26" s="116"/>
    </row>
    <row r="27" spans="1:3" ht="21.95" customHeight="1">
      <c r="A27" s="116">
        <v>1030168</v>
      </c>
      <c r="B27" s="116" t="s">
        <v>1360</v>
      </c>
      <c r="C27" s="116"/>
    </row>
    <row r="28" spans="1:3" ht="21.95" customHeight="1">
      <c r="A28" s="116">
        <v>1030171</v>
      </c>
      <c r="B28" s="116" t="s">
        <v>1361</v>
      </c>
      <c r="C28" s="116"/>
    </row>
    <row r="29" spans="1:3" ht="21.95" customHeight="1">
      <c r="A29" s="116">
        <v>1030175</v>
      </c>
      <c r="B29" s="116" t="s">
        <v>1362</v>
      </c>
      <c r="C29" s="116"/>
    </row>
    <row r="30" spans="1:3" ht="21.95" customHeight="1">
      <c r="A30" s="116">
        <v>1030178</v>
      </c>
      <c r="B30" s="116" t="s">
        <v>1363</v>
      </c>
      <c r="C30" s="116"/>
    </row>
    <row r="31" spans="1:3" ht="21.95" customHeight="1">
      <c r="A31" s="116">
        <v>1030180</v>
      </c>
      <c r="B31" s="116" t="s">
        <v>1364</v>
      </c>
      <c r="C31" s="116"/>
    </row>
    <row r="32" spans="1:3" ht="21.95" customHeight="1">
      <c r="A32" s="116">
        <v>1030199</v>
      </c>
      <c r="B32" s="116" t="s">
        <v>1365</v>
      </c>
      <c r="C32" s="116"/>
    </row>
    <row r="33" spans="2:3" ht="20.100000000000001" customHeight="1">
      <c r="B33" s="111" t="s">
        <v>1254</v>
      </c>
    </row>
    <row r="34" spans="2:3">
      <c r="B34" s="270"/>
      <c r="C34" s="270"/>
    </row>
  </sheetData>
  <mergeCells count="2">
    <mergeCell ref="B2:C2"/>
    <mergeCell ref="B34:C34"/>
  </mergeCells>
  <phoneticPr fontId="45" type="noConversion"/>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dimension ref="A1:E56"/>
  <sheetViews>
    <sheetView topLeftCell="B47" workbookViewId="0">
      <selection activeCell="G53" sqref="G53"/>
    </sheetView>
  </sheetViews>
  <sheetFormatPr defaultColWidth="9" defaultRowHeight="29.45" customHeight="1"/>
  <cols>
    <col min="1" max="1" width="10.75" style="111" hidden="1" customWidth="1"/>
    <col min="2" max="2" width="56.875" style="111" customWidth="1"/>
    <col min="3" max="3" width="15.625" style="111" hidden="1" customWidth="1"/>
    <col min="4" max="4" width="23.25" style="111" customWidth="1"/>
    <col min="5" max="5" width="15.625" style="111" hidden="1" customWidth="1"/>
    <col min="6" max="6" width="9" style="111" customWidth="1"/>
    <col min="7" max="16384" width="9" style="111"/>
  </cols>
  <sheetData>
    <row r="1" spans="1:5" ht="30" customHeight="1">
      <c r="B1" s="109" t="s">
        <v>1366</v>
      </c>
    </row>
    <row r="2" spans="1:5" s="109" customFormat="1" ht="60" customHeight="1">
      <c r="B2" s="248" t="s">
        <v>1367</v>
      </c>
      <c r="C2" s="248"/>
      <c r="D2" s="248"/>
      <c r="E2" s="248"/>
    </row>
    <row r="3" spans="1:5" ht="30" customHeight="1">
      <c r="D3" s="112" t="s">
        <v>2</v>
      </c>
      <c r="E3" s="112" t="s">
        <v>2</v>
      </c>
    </row>
    <row r="4" spans="1:5" s="110" customFormat="1" ht="39.950000000000003" customHeight="1">
      <c r="A4" s="129" t="s">
        <v>3</v>
      </c>
      <c r="B4" s="129" t="s">
        <v>4</v>
      </c>
      <c r="C4" s="130" t="s">
        <v>1212</v>
      </c>
      <c r="D4" s="130" t="s">
        <v>8</v>
      </c>
      <c r="E4" s="130" t="s">
        <v>1368</v>
      </c>
    </row>
    <row r="5" spans="1:5" s="109" customFormat="1" ht="26.1" customHeight="1">
      <c r="A5" s="136"/>
      <c r="B5" s="136" t="s">
        <v>1369</v>
      </c>
      <c r="C5" s="136">
        <f>SUM(C6:C36)</f>
        <v>0</v>
      </c>
      <c r="D5" s="136">
        <f>SUM(D6:D36)</f>
        <v>0</v>
      </c>
      <c r="E5" s="136">
        <f>ROUND(IF(D5&lt;&gt;0,(D5-C5)/C5*100,0),2)</f>
        <v>0</v>
      </c>
    </row>
    <row r="6" spans="1:5" ht="26.1" customHeight="1">
      <c r="A6" s="137"/>
      <c r="B6" s="137" t="s">
        <v>1370</v>
      </c>
      <c r="C6" s="137"/>
      <c r="D6" s="137"/>
      <c r="E6" s="136">
        <f t="shared" ref="E6:E55" si="0">ROUND(IF(D6&lt;&gt;0,(D6-C6)/C6*100,0),2)</f>
        <v>0</v>
      </c>
    </row>
    <row r="7" spans="1:5" ht="26.1" customHeight="1">
      <c r="A7" s="137"/>
      <c r="B7" s="137" t="s">
        <v>1371</v>
      </c>
      <c r="C7" s="137"/>
      <c r="D7" s="137"/>
      <c r="E7" s="136">
        <f t="shared" si="0"/>
        <v>0</v>
      </c>
    </row>
    <row r="8" spans="1:5" ht="26.1" customHeight="1">
      <c r="A8" s="137"/>
      <c r="B8" s="137" t="s">
        <v>1372</v>
      </c>
      <c r="C8" s="137"/>
      <c r="D8" s="137"/>
      <c r="E8" s="136">
        <f t="shared" si="0"/>
        <v>0</v>
      </c>
    </row>
    <row r="9" spans="1:5" ht="26.1" customHeight="1">
      <c r="A9" s="137"/>
      <c r="B9" s="137" t="s">
        <v>1373</v>
      </c>
      <c r="C9" s="137"/>
      <c r="D9" s="137"/>
      <c r="E9" s="136">
        <f t="shared" si="0"/>
        <v>0</v>
      </c>
    </row>
    <row r="10" spans="1:5" ht="26.1" customHeight="1">
      <c r="A10" s="137"/>
      <c r="B10" s="137" t="s">
        <v>1374</v>
      </c>
      <c r="C10" s="137"/>
      <c r="D10" s="137"/>
      <c r="E10" s="136">
        <f t="shared" si="0"/>
        <v>0</v>
      </c>
    </row>
    <row r="11" spans="1:5" ht="26.1" customHeight="1">
      <c r="A11" s="137"/>
      <c r="B11" s="137" t="s">
        <v>1375</v>
      </c>
      <c r="C11" s="137"/>
      <c r="D11" s="137"/>
      <c r="E11" s="136">
        <f t="shared" si="0"/>
        <v>0</v>
      </c>
    </row>
    <row r="12" spans="1:5" ht="26.1" customHeight="1">
      <c r="A12" s="137"/>
      <c r="B12" s="137" t="s">
        <v>1376</v>
      </c>
      <c r="C12" s="137"/>
      <c r="D12" s="137"/>
      <c r="E12" s="136">
        <f t="shared" si="0"/>
        <v>0</v>
      </c>
    </row>
    <row r="13" spans="1:5" ht="26.1" customHeight="1">
      <c r="A13" s="137"/>
      <c r="B13" s="137" t="s">
        <v>1377</v>
      </c>
      <c r="C13" s="137"/>
      <c r="D13" s="137"/>
      <c r="E13" s="136">
        <f t="shared" si="0"/>
        <v>0</v>
      </c>
    </row>
    <row r="14" spans="1:5" ht="26.1" customHeight="1">
      <c r="A14" s="137"/>
      <c r="B14" s="137" t="s">
        <v>1378</v>
      </c>
      <c r="C14" s="137"/>
      <c r="D14" s="137"/>
      <c r="E14" s="136">
        <f t="shared" si="0"/>
        <v>0</v>
      </c>
    </row>
    <row r="15" spans="1:5" ht="26.1" customHeight="1">
      <c r="A15" s="137"/>
      <c r="B15" s="137" t="s">
        <v>1379</v>
      </c>
      <c r="C15" s="137"/>
      <c r="D15" s="137"/>
      <c r="E15" s="136">
        <f t="shared" si="0"/>
        <v>0</v>
      </c>
    </row>
    <row r="16" spans="1:5" ht="26.1" customHeight="1">
      <c r="A16" s="137"/>
      <c r="B16" s="137" t="s">
        <v>1380</v>
      </c>
      <c r="C16" s="137"/>
      <c r="D16" s="137"/>
      <c r="E16" s="136">
        <f t="shared" si="0"/>
        <v>0</v>
      </c>
    </row>
    <row r="17" spans="1:5" ht="26.1" customHeight="1">
      <c r="A17" s="137"/>
      <c r="B17" s="137" t="s">
        <v>1381</v>
      </c>
      <c r="C17" s="137"/>
      <c r="D17" s="137"/>
      <c r="E17" s="136">
        <f t="shared" si="0"/>
        <v>0</v>
      </c>
    </row>
    <row r="18" spans="1:5" ht="26.1" customHeight="1">
      <c r="A18" s="137"/>
      <c r="B18" s="137" t="s">
        <v>1382</v>
      </c>
      <c r="C18" s="137"/>
      <c r="D18" s="137"/>
      <c r="E18" s="136">
        <f t="shared" si="0"/>
        <v>0</v>
      </c>
    </row>
    <row r="19" spans="1:5" ht="26.1" customHeight="1">
      <c r="A19" s="137"/>
      <c r="B19" s="137" t="s">
        <v>1383</v>
      </c>
      <c r="C19" s="137"/>
      <c r="D19" s="137"/>
      <c r="E19" s="136">
        <f t="shared" si="0"/>
        <v>0</v>
      </c>
    </row>
    <row r="20" spans="1:5" ht="26.1" customHeight="1">
      <c r="A20" s="137"/>
      <c r="B20" s="137" t="s">
        <v>1384</v>
      </c>
      <c r="C20" s="137"/>
      <c r="D20" s="137"/>
      <c r="E20" s="136">
        <f t="shared" si="0"/>
        <v>0</v>
      </c>
    </row>
    <row r="21" spans="1:5" ht="26.1" customHeight="1">
      <c r="A21" s="137"/>
      <c r="B21" s="137" t="s">
        <v>1385</v>
      </c>
      <c r="C21" s="137"/>
      <c r="D21" s="137"/>
      <c r="E21" s="136">
        <f t="shared" si="0"/>
        <v>0</v>
      </c>
    </row>
    <row r="22" spans="1:5" ht="26.1" customHeight="1">
      <c r="A22" s="137"/>
      <c r="B22" s="137" t="s">
        <v>1386</v>
      </c>
      <c r="C22" s="137"/>
      <c r="D22" s="137"/>
      <c r="E22" s="136">
        <f t="shared" si="0"/>
        <v>0</v>
      </c>
    </row>
    <row r="23" spans="1:5" ht="26.1" customHeight="1">
      <c r="A23" s="137"/>
      <c r="B23" s="137" t="s">
        <v>1387</v>
      </c>
      <c r="C23" s="137"/>
      <c r="D23" s="137"/>
      <c r="E23" s="136">
        <f t="shared" si="0"/>
        <v>0</v>
      </c>
    </row>
    <row r="24" spans="1:5" ht="26.1" customHeight="1">
      <c r="A24" s="137"/>
      <c r="B24" s="137" t="s">
        <v>1388</v>
      </c>
      <c r="C24" s="137"/>
      <c r="D24" s="137"/>
      <c r="E24" s="136">
        <f t="shared" si="0"/>
        <v>0</v>
      </c>
    </row>
    <row r="25" spans="1:5" ht="26.1" customHeight="1">
      <c r="A25" s="137"/>
      <c r="B25" s="137" t="s">
        <v>1389</v>
      </c>
      <c r="C25" s="137"/>
      <c r="D25" s="137"/>
      <c r="E25" s="136">
        <f t="shared" si="0"/>
        <v>0</v>
      </c>
    </row>
    <row r="26" spans="1:5" ht="26.1" customHeight="1">
      <c r="A26" s="137"/>
      <c r="B26" s="137" t="s">
        <v>1390</v>
      </c>
      <c r="C26" s="137"/>
      <c r="D26" s="137"/>
      <c r="E26" s="136">
        <f t="shared" si="0"/>
        <v>0</v>
      </c>
    </row>
    <row r="27" spans="1:5" ht="26.1" customHeight="1">
      <c r="A27" s="137"/>
      <c r="B27" s="137" t="s">
        <v>1391</v>
      </c>
      <c r="C27" s="137"/>
      <c r="D27" s="137"/>
      <c r="E27" s="136">
        <f t="shared" si="0"/>
        <v>0</v>
      </c>
    </row>
    <row r="28" spans="1:5" ht="26.1" customHeight="1">
      <c r="A28" s="137"/>
      <c r="B28" s="137" t="s">
        <v>1392</v>
      </c>
      <c r="C28" s="137"/>
      <c r="D28" s="137"/>
      <c r="E28" s="136">
        <f t="shared" si="0"/>
        <v>0</v>
      </c>
    </row>
    <row r="29" spans="1:5" ht="26.1" customHeight="1">
      <c r="A29" s="137"/>
      <c r="B29" s="137" t="s">
        <v>1393</v>
      </c>
      <c r="C29" s="137"/>
      <c r="D29" s="137"/>
      <c r="E29" s="136">
        <f t="shared" si="0"/>
        <v>0</v>
      </c>
    </row>
    <row r="30" spans="1:5" ht="26.1" customHeight="1">
      <c r="A30" s="137"/>
      <c r="B30" s="137" t="s">
        <v>1394</v>
      </c>
      <c r="C30" s="137"/>
      <c r="D30" s="137"/>
      <c r="E30" s="136">
        <f t="shared" si="0"/>
        <v>0</v>
      </c>
    </row>
    <row r="31" spans="1:5" ht="26.1" customHeight="1">
      <c r="A31" s="137"/>
      <c r="B31" s="137" t="s">
        <v>1395</v>
      </c>
      <c r="C31" s="137"/>
      <c r="D31" s="137"/>
      <c r="E31" s="136">
        <f t="shared" si="0"/>
        <v>0</v>
      </c>
    </row>
    <row r="32" spans="1:5" ht="26.1" customHeight="1">
      <c r="A32" s="137"/>
      <c r="B32" s="137" t="s">
        <v>1396</v>
      </c>
      <c r="C32" s="137"/>
      <c r="D32" s="137"/>
      <c r="E32" s="136">
        <f t="shared" si="0"/>
        <v>0</v>
      </c>
    </row>
    <row r="33" spans="1:5" ht="26.1" customHeight="1">
      <c r="A33" s="137"/>
      <c r="B33" s="137" t="s">
        <v>1397</v>
      </c>
      <c r="C33" s="137"/>
      <c r="D33" s="137"/>
      <c r="E33" s="136">
        <f t="shared" si="0"/>
        <v>0</v>
      </c>
    </row>
    <row r="34" spans="1:5" ht="26.1" customHeight="1">
      <c r="A34" s="137"/>
      <c r="B34" s="137" t="s">
        <v>1398</v>
      </c>
      <c r="C34" s="137"/>
      <c r="D34" s="137"/>
      <c r="E34" s="136">
        <f t="shared" si="0"/>
        <v>0</v>
      </c>
    </row>
    <row r="35" spans="1:5" ht="26.1" customHeight="1">
      <c r="A35" s="137"/>
      <c r="B35" s="137" t="s">
        <v>1399</v>
      </c>
      <c r="C35" s="137"/>
      <c r="D35" s="137"/>
      <c r="E35" s="136">
        <f t="shared" si="0"/>
        <v>0</v>
      </c>
    </row>
    <row r="36" spans="1:5" ht="26.1" customHeight="1">
      <c r="A36" s="137"/>
      <c r="B36" s="137" t="s">
        <v>1400</v>
      </c>
      <c r="C36" s="137"/>
      <c r="D36" s="137"/>
      <c r="E36" s="136">
        <f t="shared" si="0"/>
        <v>0</v>
      </c>
    </row>
    <row r="37" spans="1:5" s="109" customFormat="1" ht="26.1" customHeight="1">
      <c r="A37" s="136"/>
      <c r="B37" s="136" t="s">
        <v>1401</v>
      </c>
      <c r="C37" s="136">
        <f>SUM(C38:C41)</f>
        <v>0</v>
      </c>
      <c r="D37" s="136">
        <v>45</v>
      </c>
      <c r="E37" s="136" t="e">
        <f t="shared" si="0"/>
        <v>#DIV/0!</v>
      </c>
    </row>
    <row r="38" spans="1:5" ht="26.1" customHeight="1">
      <c r="A38" s="137"/>
      <c r="B38" s="137" t="s">
        <v>1402</v>
      </c>
      <c r="C38" s="137"/>
      <c r="D38" s="137">
        <v>45</v>
      </c>
      <c r="E38" s="136" t="e">
        <f t="shared" si="0"/>
        <v>#DIV/0!</v>
      </c>
    </row>
    <row r="39" spans="1:5" ht="26.1" customHeight="1">
      <c r="A39" s="137"/>
      <c r="B39" s="137" t="s">
        <v>1403</v>
      </c>
      <c r="C39" s="137"/>
      <c r="D39" s="137"/>
      <c r="E39" s="136">
        <f t="shared" si="0"/>
        <v>0</v>
      </c>
    </row>
    <row r="40" spans="1:5" ht="26.1" customHeight="1">
      <c r="A40" s="137"/>
      <c r="B40" s="137" t="s">
        <v>1404</v>
      </c>
      <c r="C40" s="137"/>
      <c r="D40" s="137"/>
      <c r="E40" s="136">
        <f t="shared" si="0"/>
        <v>0</v>
      </c>
    </row>
    <row r="41" spans="1:5" ht="26.1" customHeight="1">
      <c r="A41" s="137"/>
      <c r="B41" s="137" t="s">
        <v>1405</v>
      </c>
      <c r="C41" s="137"/>
      <c r="D41" s="137"/>
      <c r="E41" s="136">
        <f t="shared" si="0"/>
        <v>0</v>
      </c>
    </row>
    <row r="42" spans="1:5" s="109" customFormat="1" ht="26.1" customHeight="1">
      <c r="A42" s="136"/>
      <c r="B42" s="136" t="s">
        <v>1406</v>
      </c>
      <c r="C42" s="136">
        <f>SUM(C43:C47)</f>
        <v>0</v>
      </c>
      <c r="D42" s="136">
        <f>SUM(D43:D47)</f>
        <v>0</v>
      </c>
      <c r="E42" s="136">
        <f t="shared" si="0"/>
        <v>0</v>
      </c>
    </row>
    <row r="43" spans="1:5" ht="26.1" customHeight="1">
      <c r="A43" s="137"/>
      <c r="B43" s="137" t="s">
        <v>1407</v>
      </c>
      <c r="C43" s="137"/>
      <c r="D43" s="137"/>
      <c r="E43" s="136">
        <f t="shared" si="0"/>
        <v>0</v>
      </c>
    </row>
    <row r="44" spans="1:5" ht="26.1" customHeight="1">
      <c r="A44" s="137"/>
      <c r="B44" s="137" t="s">
        <v>1408</v>
      </c>
      <c r="C44" s="137"/>
      <c r="D44" s="137"/>
      <c r="E44" s="136">
        <f t="shared" si="0"/>
        <v>0</v>
      </c>
    </row>
    <row r="45" spans="1:5" ht="26.1" customHeight="1">
      <c r="A45" s="137"/>
      <c r="B45" s="137" t="s">
        <v>1409</v>
      </c>
      <c r="C45" s="137"/>
      <c r="D45" s="137"/>
      <c r="E45" s="136">
        <f t="shared" si="0"/>
        <v>0</v>
      </c>
    </row>
    <row r="46" spans="1:5" ht="26.1" customHeight="1">
      <c r="A46" s="137"/>
      <c r="B46" s="137" t="s">
        <v>1410</v>
      </c>
      <c r="C46" s="137"/>
      <c r="D46" s="137"/>
      <c r="E46" s="136">
        <f t="shared" si="0"/>
        <v>0</v>
      </c>
    </row>
    <row r="47" spans="1:5" ht="26.1" customHeight="1">
      <c r="A47" s="137"/>
      <c r="B47" s="137" t="s">
        <v>1411</v>
      </c>
      <c r="C47" s="137"/>
      <c r="D47" s="137"/>
      <c r="E47" s="136">
        <f t="shared" si="0"/>
        <v>0</v>
      </c>
    </row>
    <row r="48" spans="1:5" s="109" customFormat="1" ht="26.1" customHeight="1">
      <c r="A48" s="136"/>
      <c r="B48" s="136" t="s">
        <v>1412</v>
      </c>
      <c r="C48" s="136">
        <f>SUM(C49:C51)</f>
        <v>0</v>
      </c>
      <c r="D48" s="136">
        <f>SUM(D49:D51)</f>
        <v>0</v>
      </c>
      <c r="E48" s="136">
        <f t="shared" si="0"/>
        <v>0</v>
      </c>
    </row>
    <row r="49" spans="1:5" ht="26.1" customHeight="1">
      <c r="A49" s="137"/>
      <c r="B49" s="137" t="s">
        <v>1413</v>
      </c>
      <c r="C49" s="137"/>
      <c r="D49" s="137"/>
      <c r="E49" s="136">
        <f t="shared" si="0"/>
        <v>0</v>
      </c>
    </row>
    <row r="50" spans="1:5" ht="26.1" customHeight="1">
      <c r="A50" s="137"/>
      <c r="B50" s="137" t="s">
        <v>1414</v>
      </c>
      <c r="C50" s="137"/>
      <c r="D50" s="137"/>
      <c r="E50" s="136">
        <f t="shared" si="0"/>
        <v>0</v>
      </c>
    </row>
    <row r="51" spans="1:5" ht="26.1" customHeight="1">
      <c r="A51" s="137"/>
      <c r="B51" s="137" t="s">
        <v>1415</v>
      </c>
      <c r="C51" s="137"/>
      <c r="D51" s="137"/>
      <c r="E51" s="136">
        <f t="shared" si="0"/>
        <v>0</v>
      </c>
    </row>
    <row r="52" spans="1:5" s="109" customFormat="1" ht="26.1" customHeight="1">
      <c r="A52" s="136"/>
      <c r="B52" s="136" t="s">
        <v>1416</v>
      </c>
      <c r="C52" s="136">
        <f>SUM(C53)</f>
        <v>0</v>
      </c>
      <c r="D52" s="136">
        <f>SUM(D53)</f>
        <v>0</v>
      </c>
      <c r="E52" s="136">
        <f t="shared" si="0"/>
        <v>0</v>
      </c>
    </row>
    <row r="53" spans="1:5" ht="26.1" customHeight="1">
      <c r="A53" s="137"/>
      <c r="B53" s="137" t="s">
        <v>1417</v>
      </c>
      <c r="C53" s="137"/>
      <c r="D53" s="137"/>
      <c r="E53" s="136">
        <f t="shared" si="0"/>
        <v>0</v>
      </c>
    </row>
    <row r="54" spans="1:5" ht="26.1" customHeight="1">
      <c r="A54" s="137"/>
      <c r="B54" s="137"/>
      <c r="C54" s="137"/>
      <c r="D54" s="137"/>
      <c r="E54" s="136"/>
    </row>
    <row r="55" spans="1:5" s="109" customFormat="1" ht="26.1" customHeight="1">
      <c r="A55" s="136"/>
      <c r="B55" s="129" t="s">
        <v>1418</v>
      </c>
      <c r="C55" s="136">
        <f>C5+C37+C42+C48+C52</f>
        <v>0</v>
      </c>
      <c r="D55" s="136">
        <f>D5+D37+D42+D48+D52</f>
        <v>45</v>
      </c>
      <c r="E55" s="136" t="e">
        <f t="shared" si="0"/>
        <v>#DIV/0!</v>
      </c>
    </row>
    <row r="56" spans="1:5" ht="29.45" customHeight="1">
      <c r="B56" s="271"/>
      <c r="C56" s="271"/>
      <c r="D56" s="271"/>
      <c r="E56" s="271"/>
    </row>
  </sheetData>
  <mergeCells count="2">
    <mergeCell ref="B2:E2"/>
    <mergeCell ref="B56:E56"/>
  </mergeCells>
  <phoneticPr fontId="45" type="noConversion"/>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dimension ref="A1:E38"/>
  <sheetViews>
    <sheetView topLeftCell="B1" workbookViewId="0">
      <selection activeCell="I9" sqref="I9"/>
    </sheetView>
  </sheetViews>
  <sheetFormatPr defaultColWidth="9" defaultRowHeight="30.6" customHeight="1"/>
  <cols>
    <col min="1" max="1" width="10.75" style="122" hidden="1" customWidth="1"/>
    <col min="2" max="2" width="63.125" style="122" customWidth="1"/>
    <col min="3" max="3" width="15.625" style="122" hidden="1" customWidth="1"/>
    <col min="4" max="4" width="27.25" style="122" customWidth="1"/>
    <col min="5" max="5" width="15.625" style="122" hidden="1" customWidth="1"/>
    <col min="6" max="6" width="9" style="122" customWidth="1"/>
    <col min="7" max="16384" width="9" style="122"/>
  </cols>
  <sheetData>
    <row r="1" spans="1:5" ht="30" customHeight="1">
      <c r="B1" s="120" t="s">
        <v>1419</v>
      </c>
    </row>
    <row r="2" spans="1:5" s="120" customFormat="1" ht="60" customHeight="1">
      <c r="B2" s="272" t="s">
        <v>1420</v>
      </c>
      <c r="C2" s="272"/>
      <c r="D2" s="272"/>
      <c r="E2" s="272"/>
    </row>
    <row r="3" spans="1:5" ht="30" customHeight="1">
      <c r="D3" s="63" t="s">
        <v>2</v>
      </c>
      <c r="E3" s="63" t="s">
        <v>2</v>
      </c>
    </row>
    <row r="4" spans="1:5" s="121" customFormat="1" ht="39.950000000000003" customHeight="1">
      <c r="A4" s="123" t="s">
        <v>3</v>
      </c>
      <c r="B4" s="124" t="s">
        <v>4</v>
      </c>
      <c r="C4" s="125" t="s">
        <v>1212</v>
      </c>
      <c r="D4" s="125" t="s">
        <v>8</v>
      </c>
      <c r="E4" s="125" t="s">
        <v>1368</v>
      </c>
    </row>
    <row r="5" spans="1:5" s="120" customFormat="1" ht="26.1" customHeight="1">
      <c r="A5" s="126"/>
      <c r="B5" s="126" t="s">
        <v>1421</v>
      </c>
      <c r="C5" s="126">
        <f>SUM(C6:C7)</f>
        <v>0</v>
      </c>
      <c r="D5" s="126">
        <f>SUM(D6:D7)</f>
        <v>0</v>
      </c>
      <c r="E5" s="126">
        <f>ROUND(IF(D5&lt;&gt;0,(D5-C5)/C5*100,0),2)</f>
        <v>0</v>
      </c>
    </row>
    <row r="6" spans="1:5" ht="26.1" customHeight="1">
      <c r="A6" s="127"/>
      <c r="B6" s="127" t="s">
        <v>1422</v>
      </c>
      <c r="C6" s="127"/>
      <c r="D6" s="127"/>
      <c r="E6" s="126">
        <f t="shared" ref="E6:E37" si="0">ROUND(IF(D6&lt;&gt;0,(D6-C6)/C6*100,0),2)</f>
        <v>0</v>
      </c>
    </row>
    <row r="7" spans="1:5" ht="26.1" customHeight="1">
      <c r="A7" s="127"/>
      <c r="B7" s="127" t="s">
        <v>1423</v>
      </c>
      <c r="C7" s="127"/>
      <c r="D7" s="127"/>
      <c r="E7" s="126">
        <f t="shared" si="0"/>
        <v>0</v>
      </c>
    </row>
    <row r="8" spans="1:5" s="120" customFormat="1" ht="26.1" customHeight="1">
      <c r="A8" s="126"/>
      <c r="B8" s="126" t="s">
        <v>1424</v>
      </c>
      <c r="C8" s="126">
        <f>C9+C19+C28+C30+C34</f>
        <v>0</v>
      </c>
      <c r="D8" s="126">
        <f>D9+D19+D28+D30+D34</f>
        <v>32</v>
      </c>
      <c r="E8" s="126" t="e">
        <f t="shared" si="0"/>
        <v>#DIV/0!</v>
      </c>
    </row>
    <row r="9" spans="1:5" ht="26.1" customHeight="1">
      <c r="A9" s="127"/>
      <c r="B9" s="127" t="s">
        <v>1425</v>
      </c>
      <c r="C9" s="127">
        <f>SUM(C10:C18)</f>
        <v>0</v>
      </c>
      <c r="D9" s="127">
        <f>SUM(D10:D18)</f>
        <v>0</v>
      </c>
      <c r="E9" s="126">
        <f t="shared" si="0"/>
        <v>0</v>
      </c>
    </row>
    <row r="10" spans="1:5" ht="26.1" customHeight="1">
      <c r="A10" s="127"/>
      <c r="B10" s="127" t="s">
        <v>1426</v>
      </c>
      <c r="C10" s="127"/>
      <c r="D10" s="127"/>
      <c r="E10" s="126">
        <f t="shared" si="0"/>
        <v>0</v>
      </c>
    </row>
    <row r="11" spans="1:5" ht="26.1" customHeight="1">
      <c r="A11" s="127"/>
      <c r="B11" s="127" t="s">
        <v>1427</v>
      </c>
      <c r="C11" s="127"/>
      <c r="D11" s="127"/>
      <c r="E11" s="126">
        <f t="shared" si="0"/>
        <v>0</v>
      </c>
    </row>
    <row r="12" spans="1:5" ht="26.1" customHeight="1">
      <c r="A12" s="127"/>
      <c r="B12" s="127" t="s">
        <v>1428</v>
      </c>
      <c r="C12" s="127"/>
      <c r="D12" s="127"/>
      <c r="E12" s="126">
        <f t="shared" si="0"/>
        <v>0</v>
      </c>
    </row>
    <row r="13" spans="1:5" ht="26.1" customHeight="1">
      <c r="A13" s="127"/>
      <c r="B13" s="127" t="s">
        <v>1429</v>
      </c>
      <c r="C13" s="127"/>
      <c r="D13" s="127"/>
      <c r="E13" s="126">
        <f t="shared" si="0"/>
        <v>0</v>
      </c>
    </row>
    <row r="14" spans="1:5" ht="26.1" customHeight="1">
      <c r="A14" s="127"/>
      <c r="B14" s="127" t="s">
        <v>1430</v>
      </c>
      <c r="C14" s="127"/>
      <c r="D14" s="127"/>
      <c r="E14" s="126">
        <f t="shared" si="0"/>
        <v>0</v>
      </c>
    </row>
    <row r="15" spans="1:5" ht="26.1" customHeight="1">
      <c r="A15" s="127"/>
      <c r="B15" s="127" t="s">
        <v>1431</v>
      </c>
      <c r="C15" s="127"/>
      <c r="D15" s="127"/>
      <c r="E15" s="126">
        <f t="shared" si="0"/>
        <v>0</v>
      </c>
    </row>
    <row r="16" spans="1:5" ht="26.1" customHeight="1">
      <c r="A16" s="127"/>
      <c r="B16" s="127" t="s">
        <v>1432</v>
      </c>
      <c r="C16" s="127"/>
      <c r="D16" s="127"/>
      <c r="E16" s="126">
        <f t="shared" si="0"/>
        <v>0</v>
      </c>
    </row>
    <row r="17" spans="1:5" ht="26.1" customHeight="1">
      <c r="A17" s="127"/>
      <c r="B17" s="127" t="s">
        <v>1433</v>
      </c>
      <c r="C17" s="127"/>
      <c r="D17" s="127"/>
      <c r="E17" s="126">
        <f t="shared" si="0"/>
        <v>0</v>
      </c>
    </row>
    <row r="18" spans="1:5" ht="26.1" customHeight="1">
      <c r="A18" s="127"/>
      <c r="B18" s="127" t="s">
        <v>1434</v>
      </c>
      <c r="C18" s="127"/>
      <c r="D18" s="127"/>
      <c r="E18" s="126">
        <f t="shared" si="0"/>
        <v>0</v>
      </c>
    </row>
    <row r="19" spans="1:5" ht="26.1" customHeight="1">
      <c r="A19" s="127"/>
      <c r="B19" s="127" t="s">
        <v>1435</v>
      </c>
      <c r="C19" s="127">
        <f>SUM(C20:C27)</f>
        <v>0</v>
      </c>
      <c r="D19" s="127">
        <f>SUM(D20:D27)</f>
        <v>0</v>
      </c>
      <c r="E19" s="126">
        <f t="shared" si="0"/>
        <v>0</v>
      </c>
    </row>
    <row r="20" spans="1:5" ht="26.1" customHeight="1">
      <c r="A20" s="127"/>
      <c r="B20" s="127" t="s">
        <v>1436</v>
      </c>
      <c r="C20" s="127"/>
      <c r="D20" s="127"/>
      <c r="E20" s="126">
        <f t="shared" si="0"/>
        <v>0</v>
      </c>
    </row>
    <row r="21" spans="1:5" ht="26.1" customHeight="1">
      <c r="A21" s="127"/>
      <c r="B21" s="127" t="s">
        <v>1437</v>
      </c>
      <c r="C21" s="127"/>
      <c r="D21" s="127"/>
      <c r="E21" s="126">
        <f t="shared" si="0"/>
        <v>0</v>
      </c>
    </row>
    <row r="22" spans="1:5" ht="26.1" customHeight="1">
      <c r="A22" s="127"/>
      <c r="B22" s="127" t="s">
        <v>1438</v>
      </c>
      <c r="C22" s="127"/>
      <c r="D22" s="127"/>
      <c r="E22" s="126">
        <f t="shared" si="0"/>
        <v>0</v>
      </c>
    </row>
    <row r="23" spans="1:5" ht="26.1" customHeight="1">
      <c r="A23" s="127"/>
      <c r="B23" s="127" t="s">
        <v>1439</v>
      </c>
      <c r="C23" s="127"/>
      <c r="D23" s="127"/>
      <c r="E23" s="126">
        <f t="shared" si="0"/>
        <v>0</v>
      </c>
    </row>
    <row r="24" spans="1:5" ht="26.1" customHeight="1">
      <c r="A24" s="127"/>
      <c r="B24" s="127" t="s">
        <v>1440</v>
      </c>
      <c r="C24" s="127"/>
      <c r="D24" s="127"/>
      <c r="E24" s="126">
        <f t="shared" si="0"/>
        <v>0</v>
      </c>
    </row>
    <row r="25" spans="1:5" ht="26.1" customHeight="1">
      <c r="A25" s="127"/>
      <c r="B25" s="127" t="s">
        <v>1441</v>
      </c>
      <c r="C25" s="127"/>
      <c r="D25" s="127"/>
      <c r="E25" s="126">
        <f t="shared" si="0"/>
        <v>0</v>
      </c>
    </row>
    <row r="26" spans="1:5" ht="26.1" customHeight="1">
      <c r="A26" s="127"/>
      <c r="B26" s="127" t="s">
        <v>1442</v>
      </c>
      <c r="C26" s="127"/>
      <c r="D26" s="127"/>
      <c r="E26" s="126">
        <f t="shared" si="0"/>
        <v>0</v>
      </c>
    </row>
    <row r="27" spans="1:5" ht="26.1" customHeight="1">
      <c r="A27" s="127"/>
      <c r="B27" s="127" t="s">
        <v>1443</v>
      </c>
      <c r="C27" s="127"/>
      <c r="D27" s="127"/>
      <c r="E27" s="126">
        <f t="shared" si="0"/>
        <v>0</v>
      </c>
    </row>
    <row r="28" spans="1:5" ht="26.1" customHeight="1">
      <c r="A28" s="127"/>
      <c r="B28" s="127" t="s">
        <v>1444</v>
      </c>
      <c r="C28" s="127">
        <f>SUM(C29)</f>
        <v>0</v>
      </c>
      <c r="D28" s="127">
        <f>SUM(D29)</f>
        <v>32</v>
      </c>
      <c r="E28" s="126" t="e">
        <f t="shared" si="0"/>
        <v>#DIV/0!</v>
      </c>
    </row>
    <row r="29" spans="1:5" ht="26.1" customHeight="1">
      <c r="A29" s="127"/>
      <c r="B29" s="127" t="s">
        <v>1445</v>
      </c>
      <c r="C29" s="127"/>
      <c r="D29" s="127">
        <v>32</v>
      </c>
      <c r="E29" s="126" t="e">
        <f t="shared" si="0"/>
        <v>#DIV/0!</v>
      </c>
    </row>
    <row r="30" spans="1:5" ht="26.1" customHeight="1">
      <c r="A30" s="127"/>
      <c r="B30" s="127" t="s">
        <v>1446</v>
      </c>
      <c r="C30" s="127">
        <f>SUM(C31:C33)</f>
        <v>0</v>
      </c>
      <c r="D30" s="127">
        <f>SUM(D31:D33)</f>
        <v>0</v>
      </c>
      <c r="E30" s="126">
        <f t="shared" si="0"/>
        <v>0</v>
      </c>
    </row>
    <row r="31" spans="1:5" ht="26.1" customHeight="1">
      <c r="A31" s="127"/>
      <c r="B31" s="127" t="s">
        <v>1447</v>
      </c>
      <c r="C31" s="127"/>
      <c r="D31" s="127"/>
      <c r="E31" s="126">
        <f t="shared" si="0"/>
        <v>0</v>
      </c>
    </row>
    <row r="32" spans="1:5" ht="26.1" customHeight="1">
      <c r="A32" s="127"/>
      <c r="B32" s="127" t="s">
        <v>1448</v>
      </c>
      <c r="C32" s="127"/>
      <c r="D32" s="127"/>
      <c r="E32" s="126">
        <f t="shared" si="0"/>
        <v>0</v>
      </c>
    </row>
    <row r="33" spans="1:5" ht="26.1" customHeight="1">
      <c r="A33" s="127"/>
      <c r="B33" s="127" t="s">
        <v>1449</v>
      </c>
      <c r="C33" s="127"/>
      <c r="D33" s="127"/>
      <c r="E33" s="126">
        <f t="shared" si="0"/>
        <v>0</v>
      </c>
    </row>
    <row r="34" spans="1:5" ht="26.1" customHeight="1">
      <c r="A34" s="127"/>
      <c r="B34" s="127" t="s">
        <v>1450</v>
      </c>
      <c r="C34" s="127">
        <f>SUM(C35)</f>
        <v>0</v>
      </c>
      <c r="D34" s="127">
        <f>SUM(D35)</f>
        <v>0</v>
      </c>
      <c r="E34" s="126">
        <f t="shared" si="0"/>
        <v>0</v>
      </c>
    </row>
    <row r="35" spans="1:5" ht="26.1" customHeight="1">
      <c r="A35" s="127"/>
      <c r="B35" s="127" t="s">
        <v>1451</v>
      </c>
      <c r="C35" s="127"/>
      <c r="D35" s="127"/>
      <c r="E35" s="126">
        <f t="shared" si="0"/>
        <v>0</v>
      </c>
    </row>
    <row r="36" spans="1:5" ht="26.1" customHeight="1">
      <c r="A36" s="127"/>
      <c r="B36" s="127"/>
      <c r="C36" s="127"/>
      <c r="D36" s="127"/>
      <c r="E36" s="126"/>
    </row>
    <row r="37" spans="1:5" s="120" customFormat="1" ht="26.1" customHeight="1">
      <c r="A37" s="126"/>
      <c r="B37" s="124" t="s">
        <v>1452</v>
      </c>
      <c r="C37" s="126" t="e">
        <f>C5+C8+#REF!</f>
        <v>#REF!</v>
      </c>
      <c r="D37" s="126">
        <f>D5+D8</f>
        <v>32</v>
      </c>
      <c r="E37" s="126" t="e">
        <f t="shared" si="0"/>
        <v>#REF!</v>
      </c>
    </row>
    <row r="38" spans="1:5" ht="30.6" customHeight="1">
      <c r="B38" s="273"/>
      <c r="C38" s="273"/>
      <c r="D38" s="273"/>
      <c r="E38" s="273"/>
    </row>
  </sheetData>
  <mergeCells count="2">
    <mergeCell ref="B2:E2"/>
    <mergeCell ref="B38:E38"/>
  </mergeCells>
  <phoneticPr fontId="45" type="noConversion"/>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dimension ref="A1:D15"/>
  <sheetViews>
    <sheetView topLeftCell="A5" workbookViewId="0">
      <selection activeCell="L10" sqref="L10"/>
    </sheetView>
  </sheetViews>
  <sheetFormatPr defaultColWidth="9" defaultRowHeight="14.25"/>
  <cols>
    <col min="1" max="1" width="40.625" style="111" customWidth="1"/>
    <col min="2" max="2" width="13.625" style="111" customWidth="1"/>
    <col min="3" max="3" width="40.625" style="111" customWidth="1"/>
    <col min="4" max="4" width="13.625" style="111" customWidth="1"/>
    <col min="5" max="5" width="9" style="111" customWidth="1"/>
    <col min="6" max="16384" width="9" style="111"/>
  </cols>
  <sheetData>
    <row r="1" spans="1:4" s="109" customFormat="1" ht="30" customHeight="1">
      <c r="A1" s="109" t="s">
        <v>1453</v>
      </c>
    </row>
    <row r="2" spans="1:4" s="109" customFormat="1" ht="60" customHeight="1">
      <c r="A2" s="248" t="s">
        <v>1454</v>
      </c>
      <c r="B2" s="248"/>
      <c r="C2" s="248"/>
      <c r="D2" s="248"/>
    </row>
    <row r="3" spans="1:4" ht="30" customHeight="1">
      <c r="D3" s="112" t="s">
        <v>2</v>
      </c>
    </row>
    <row r="4" spans="1:4" s="110" customFormat="1" ht="39.950000000000003" customHeight="1">
      <c r="A4" s="129" t="s">
        <v>75</v>
      </c>
      <c r="B4" s="130" t="s">
        <v>8</v>
      </c>
      <c r="C4" s="129" t="s">
        <v>76</v>
      </c>
      <c r="D4" s="130" t="s">
        <v>8</v>
      </c>
    </row>
    <row r="5" spans="1:4" s="109" customFormat="1" ht="26.1" customHeight="1">
      <c r="A5" s="131" t="s">
        <v>1418</v>
      </c>
      <c r="B5" s="132">
        <f>SUM(B6:B10)</f>
        <v>45</v>
      </c>
      <c r="C5" s="131" t="s">
        <v>1452</v>
      </c>
      <c r="D5" s="132">
        <f>SUM(D6:D10)</f>
        <v>32</v>
      </c>
    </row>
    <row r="6" spans="1:4" s="109" customFormat="1" ht="26.1" customHeight="1">
      <c r="A6" s="133" t="s">
        <v>1455</v>
      </c>
      <c r="B6" s="132"/>
      <c r="C6" s="133" t="s">
        <v>1456</v>
      </c>
      <c r="D6" s="132"/>
    </row>
    <row r="7" spans="1:4" ht="26.1" customHeight="1">
      <c r="A7" s="133" t="s">
        <v>1457</v>
      </c>
      <c r="B7" s="132">
        <v>45</v>
      </c>
      <c r="C7" s="133" t="s">
        <v>1458</v>
      </c>
      <c r="D7" s="132"/>
    </row>
    <row r="8" spans="1:4" ht="26.1" customHeight="1">
      <c r="A8" s="133" t="s">
        <v>1459</v>
      </c>
      <c r="B8" s="132"/>
      <c r="C8" s="133" t="s">
        <v>1460</v>
      </c>
      <c r="D8" s="132">
        <v>32</v>
      </c>
    </row>
    <row r="9" spans="1:4" ht="26.1" customHeight="1">
      <c r="A9" s="133" t="s">
        <v>1461</v>
      </c>
      <c r="B9" s="132"/>
      <c r="C9" s="133" t="s">
        <v>1462</v>
      </c>
      <c r="D9" s="132"/>
    </row>
    <row r="10" spans="1:4" ht="26.1" customHeight="1">
      <c r="A10" s="133" t="s">
        <v>1463</v>
      </c>
      <c r="B10" s="132"/>
      <c r="C10" s="133" t="s">
        <v>1464</v>
      </c>
      <c r="D10" s="132"/>
    </row>
    <row r="11" spans="1:4" s="109" customFormat="1" ht="26.1" customHeight="1">
      <c r="A11" s="131" t="s">
        <v>1465</v>
      </c>
      <c r="B11" s="132"/>
      <c r="C11" s="131" t="s">
        <v>1466</v>
      </c>
      <c r="D11" s="132"/>
    </row>
    <row r="12" spans="1:4" s="109" customFormat="1" ht="26.1" customHeight="1">
      <c r="A12" s="131" t="s">
        <v>1467</v>
      </c>
      <c r="B12" s="132"/>
      <c r="C12" s="131" t="s">
        <v>1468</v>
      </c>
      <c r="D12" s="132">
        <v>13</v>
      </c>
    </row>
    <row r="13" spans="1:4" s="128" customFormat="1" ht="26.1" customHeight="1">
      <c r="A13" s="133"/>
      <c r="B13" s="134"/>
      <c r="C13" s="133"/>
      <c r="D13" s="134"/>
    </row>
    <row r="14" spans="1:4" s="128" customFormat="1" ht="26.1" customHeight="1">
      <c r="A14" s="135" t="s">
        <v>1329</v>
      </c>
      <c r="B14" s="132">
        <f>B5+B11+B12</f>
        <v>45</v>
      </c>
      <c r="C14" s="135" t="s">
        <v>1330</v>
      </c>
      <c r="D14" s="132">
        <f>D5+D11+D12</f>
        <v>45</v>
      </c>
    </row>
    <row r="15" spans="1:4">
      <c r="A15" s="271"/>
      <c r="B15" s="271"/>
      <c r="C15" s="271"/>
      <c r="D15" s="271"/>
    </row>
  </sheetData>
  <mergeCells count="2">
    <mergeCell ref="A2:D2"/>
    <mergeCell ref="A15:D15"/>
  </mergeCells>
  <phoneticPr fontId="45"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E56"/>
  <sheetViews>
    <sheetView topLeftCell="B1" workbookViewId="0">
      <selection activeCell="I48" sqref="I48"/>
    </sheetView>
  </sheetViews>
  <sheetFormatPr defaultColWidth="9" defaultRowHeight="29.45" customHeight="1"/>
  <cols>
    <col min="1" max="1" width="10.75" style="111" hidden="1" customWidth="1"/>
    <col min="2" max="2" width="56.875" style="111" customWidth="1"/>
    <col min="3" max="3" width="15.625" style="111" hidden="1" customWidth="1"/>
    <col min="4" max="4" width="24.375" style="111" customWidth="1"/>
    <col min="5" max="5" width="15.625" style="111" hidden="1" customWidth="1"/>
    <col min="6" max="6" width="9" style="111" customWidth="1"/>
    <col min="7" max="16384" width="9" style="111"/>
  </cols>
  <sheetData>
    <row r="1" spans="1:5" ht="30" customHeight="1">
      <c r="B1" s="109" t="s">
        <v>1469</v>
      </c>
    </row>
    <row r="2" spans="1:5" s="109" customFormat="1" ht="60" customHeight="1">
      <c r="B2" s="248" t="s">
        <v>1470</v>
      </c>
      <c r="C2" s="248"/>
      <c r="D2" s="248"/>
      <c r="E2" s="248"/>
    </row>
    <row r="3" spans="1:5" ht="30" customHeight="1">
      <c r="D3" s="112" t="s">
        <v>2</v>
      </c>
      <c r="E3" s="112" t="s">
        <v>2</v>
      </c>
    </row>
    <row r="4" spans="1:5" s="110" customFormat="1" ht="39.950000000000003" customHeight="1">
      <c r="A4" s="129" t="s">
        <v>3</v>
      </c>
      <c r="B4" s="129" t="s">
        <v>4</v>
      </c>
      <c r="C4" s="130" t="s">
        <v>1212</v>
      </c>
      <c r="D4" s="130" t="s">
        <v>8</v>
      </c>
      <c r="E4" s="130" t="s">
        <v>1368</v>
      </c>
    </row>
    <row r="5" spans="1:5" s="109" customFormat="1" ht="26.1" customHeight="1">
      <c r="A5" s="136"/>
      <c r="B5" s="136" t="s">
        <v>1369</v>
      </c>
      <c r="C5" s="136">
        <f>SUM(C6:C36)</f>
        <v>0</v>
      </c>
      <c r="D5" s="136">
        <f>SUM(D6:D36)</f>
        <v>0</v>
      </c>
      <c r="E5" s="136">
        <f>ROUND(IF(D5&lt;&gt;0,(D5-C5)/C5*100,0),2)</f>
        <v>0</v>
      </c>
    </row>
    <row r="6" spans="1:5" ht="26.1" customHeight="1">
      <c r="A6" s="137"/>
      <c r="B6" s="137" t="s">
        <v>1370</v>
      </c>
      <c r="C6" s="137"/>
      <c r="D6" s="137"/>
      <c r="E6" s="136">
        <f t="shared" ref="E6:E55" si="0">ROUND(IF(D6&lt;&gt;0,(D6-C6)/C6*100,0),2)</f>
        <v>0</v>
      </c>
    </row>
    <row r="7" spans="1:5" ht="26.1" customHeight="1">
      <c r="A7" s="137"/>
      <c r="B7" s="137" t="s">
        <v>1371</v>
      </c>
      <c r="C7" s="137"/>
      <c r="D7" s="137"/>
      <c r="E7" s="136">
        <f t="shared" si="0"/>
        <v>0</v>
      </c>
    </row>
    <row r="8" spans="1:5" ht="26.1" customHeight="1">
      <c r="A8" s="137"/>
      <c r="B8" s="137" t="s">
        <v>1372</v>
      </c>
      <c r="C8" s="137"/>
      <c r="D8" s="137"/>
      <c r="E8" s="136">
        <f t="shared" si="0"/>
        <v>0</v>
      </c>
    </row>
    <row r="9" spans="1:5" ht="26.1" customHeight="1">
      <c r="A9" s="137"/>
      <c r="B9" s="137" t="s">
        <v>1373</v>
      </c>
      <c r="C9" s="137"/>
      <c r="D9" s="137"/>
      <c r="E9" s="136">
        <f t="shared" si="0"/>
        <v>0</v>
      </c>
    </row>
    <row r="10" spans="1:5" ht="26.1" customHeight="1">
      <c r="A10" s="137"/>
      <c r="B10" s="137" t="s">
        <v>1374</v>
      </c>
      <c r="C10" s="137"/>
      <c r="D10" s="137"/>
      <c r="E10" s="136">
        <f t="shared" si="0"/>
        <v>0</v>
      </c>
    </row>
    <row r="11" spans="1:5" ht="26.1" customHeight="1">
      <c r="A11" s="137"/>
      <c r="B11" s="137" t="s">
        <v>1375</v>
      </c>
      <c r="C11" s="137"/>
      <c r="D11" s="137"/>
      <c r="E11" s="136">
        <f t="shared" si="0"/>
        <v>0</v>
      </c>
    </row>
    <row r="12" spans="1:5" ht="26.1" customHeight="1">
      <c r="A12" s="137"/>
      <c r="B12" s="137" t="s">
        <v>1376</v>
      </c>
      <c r="C12" s="137"/>
      <c r="D12" s="137"/>
      <c r="E12" s="136">
        <f t="shared" si="0"/>
        <v>0</v>
      </c>
    </row>
    <row r="13" spans="1:5" ht="26.1" customHeight="1">
      <c r="A13" s="137"/>
      <c r="B13" s="137" t="s">
        <v>1377</v>
      </c>
      <c r="C13" s="137"/>
      <c r="D13" s="137"/>
      <c r="E13" s="136">
        <f t="shared" si="0"/>
        <v>0</v>
      </c>
    </row>
    <row r="14" spans="1:5" ht="26.1" customHeight="1">
      <c r="A14" s="137"/>
      <c r="B14" s="137" t="s">
        <v>1378</v>
      </c>
      <c r="C14" s="137"/>
      <c r="D14" s="137"/>
      <c r="E14" s="136">
        <f t="shared" si="0"/>
        <v>0</v>
      </c>
    </row>
    <row r="15" spans="1:5" ht="26.1" customHeight="1">
      <c r="A15" s="137"/>
      <c r="B15" s="137" t="s">
        <v>1379</v>
      </c>
      <c r="C15" s="137"/>
      <c r="D15" s="137"/>
      <c r="E15" s="136">
        <f t="shared" si="0"/>
        <v>0</v>
      </c>
    </row>
    <row r="16" spans="1:5" ht="26.1" customHeight="1">
      <c r="A16" s="137"/>
      <c r="B16" s="137" t="s">
        <v>1380</v>
      </c>
      <c r="C16" s="137"/>
      <c r="D16" s="137"/>
      <c r="E16" s="136">
        <f t="shared" si="0"/>
        <v>0</v>
      </c>
    </row>
    <row r="17" spans="1:5" ht="26.1" customHeight="1">
      <c r="A17" s="137"/>
      <c r="B17" s="137" t="s">
        <v>1381</v>
      </c>
      <c r="C17" s="137"/>
      <c r="D17" s="137"/>
      <c r="E17" s="136">
        <f t="shared" si="0"/>
        <v>0</v>
      </c>
    </row>
    <row r="18" spans="1:5" ht="26.1" customHeight="1">
      <c r="A18" s="137"/>
      <c r="B18" s="137" t="s">
        <v>1382</v>
      </c>
      <c r="C18" s="137"/>
      <c r="D18" s="137"/>
      <c r="E18" s="136">
        <f t="shared" si="0"/>
        <v>0</v>
      </c>
    </row>
    <row r="19" spans="1:5" ht="26.1" customHeight="1">
      <c r="A19" s="137"/>
      <c r="B19" s="137" t="s">
        <v>1383</v>
      </c>
      <c r="C19" s="137"/>
      <c r="D19" s="137"/>
      <c r="E19" s="136">
        <f t="shared" si="0"/>
        <v>0</v>
      </c>
    </row>
    <row r="20" spans="1:5" ht="26.1" customHeight="1">
      <c r="A20" s="137"/>
      <c r="B20" s="137" t="s">
        <v>1384</v>
      </c>
      <c r="C20" s="137"/>
      <c r="D20" s="137"/>
      <c r="E20" s="136">
        <f t="shared" si="0"/>
        <v>0</v>
      </c>
    </row>
    <row r="21" spans="1:5" ht="26.1" customHeight="1">
      <c r="A21" s="137"/>
      <c r="B21" s="137" t="s">
        <v>1385</v>
      </c>
      <c r="C21" s="137"/>
      <c r="D21" s="137"/>
      <c r="E21" s="136">
        <f t="shared" si="0"/>
        <v>0</v>
      </c>
    </row>
    <row r="22" spans="1:5" ht="26.1" customHeight="1">
      <c r="A22" s="137"/>
      <c r="B22" s="137" t="s">
        <v>1386</v>
      </c>
      <c r="C22" s="137"/>
      <c r="D22" s="137"/>
      <c r="E22" s="136">
        <f t="shared" si="0"/>
        <v>0</v>
      </c>
    </row>
    <row r="23" spans="1:5" ht="26.1" customHeight="1">
      <c r="A23" s="137"/>
      <c r="B23" s="137" t="s">
        <v>1387</v>
      </c>
      <c r="C23" s="137"/>
      <c r="D23" s="137"/>
      <c r="E23" s="136">
        <f t="shared" si="0"/>
        <v>0</v>
      </c>
    </row>
    <row r="24" spans="1:5" ht="26.1" customHeight="1">
      <c r="A24" s="137"/>
      <c r="B24" s="137" t="s">
        <v>1388</v>
      </c>
      <c r="C24" s="137"/>
      <c r="D24" s="137"/>
      <c r="E24" s="136">
        <f t="shared" si="0"/>
        <v>0</v>
      </c>
    </row>
    <row r="25" spans="1:5" ht="26.1" customHeight="1">
      <c r="A25" s="137"/>
      <c r="B25" s="137" t="s">
        <v>1389</v>
      </c>
      <c r="C25" s="137"/>
      <c r="D25" s="137"/>
      <c r="E25" s="136">
        <f t="shared" si="0"/>
        <v>0</v>
      </c>
    </row>
    <row r="26" spans="1:5" ht="26.1" customHeight="1">
      <c r="A26" s="137"/>
      <c r="B26" s="137" t="s">
        <v>1390</v>
      </c>
      <c r="C26" s="137"/>
      <c r="D26" s="137"/>
      <c r="E26" s="136">
        <f t="shared" si="0"/>
        <v>0</v>
      </c>
    </row>
    <row r="27" spans="1:5" ht="26.1" customHeight="1">
      <c r="A27" s="137"/>
      <c r="B27" s="137" t="s">
        <v>1391</v>
      </c>
      <c r="C27" s="137"/>
      <c r="D27" s="137"/>
      <c r="E27" s="136">
        <f t="shared" si="0"/>
        <v>0</v>
      </c>
    </row>
    <row r="28" spans="1:5" ht="26.1" customHeight="1">
      <c r="A28" s="137"/>
      <c r="B28" s="137" t="s">
        <v>1392</v>
      </c>
      <c r="C28" s="137"/>
      <c r="D28" s="137"/>
      <c r="E28" s="136">
        <f t="shared" si="0"/>
        <v>0</v>
      </c>
    </row>
    <row r="29" spans="1:5" ht="26.1" customHeight="1">
      <c r="A29" s="137"/>
      <c r="B29" s="137" t="s">
        <v>1393</v>
      </c>
      <c r="C29" s="137"/>
      <c r="D29" s="137"/>
      <c r="E29" s="136">
        <f t="shared" si="0"/>
        <v>0</v>
      </c>
    </row>
    <row r="30" spans="1:5" ht="26.1" customHeight="1">
      <c r="A30" s="137"/>
      <c r="B30" s="137" t="s">
        <v>1394</v>
      </c>
      <c r="C30" s="137"/>
      <c r="D30" s="137"/>
      <c r="E30" s="136">
        <f t="shared" si="0"/>
        <v>0</v>
      </c>
    </row>
    <row r="31" spans="1:5" ht="26.1" customHeight="1">
      <c r="A31" s="137"/>
      <c r="B31" s="137" t="s">
        <v>1395</v>
      </c>
      <c r="C31" s="137"/>
      <c r="D31" s="137"/>
      <c r="E31" s="136">
        <f t="shared" si="0"/>
        <v>0</v>
      </c>
    </row>
    <row r="32" spans="1:5" ht="26.1" customHeight="1">
      <c r="A32" s="137"/>
      <c r="B32" s="137" t="s">
        <v>1396</v>
      </c>
      <c r="C32" s="137"/>
      <c r="D32" s="137"/>
      <c r="E32" s="136">
        <f t="shared" si="0"/>
        <v>0</v>
      </c>
    </row>
    <row r="33" spans="1:5" ht="26.1" customHeight="1">
      <c r="A33" s="137"/>
      <c r="B33" s="137" t="s">
        <v>1397</v>
      </c>
      <c r="C33" s="137"/>
      <c r="D33" s="137"/>
      <c r="E33" s="136">
        <f t="shared" si="0"/>
        <v>0</v>
      </c>
    </row>
    <row r="34" spans="1:5" ht="26.1" customHeight="1">
      <c r="A34" s="137"/>
      <c r="B34" s="137" t="s">
        <v>1398</v>
      </c>
      <c r="C34" s="137"/>
      <c r="D34" s="137"/>
      <c r="E34" s="136">
        <f t="shared" si="0"/>
        <v>0</v>
      </c>
    </row>
    <row r="35" spans="1:5" ht="26.1" customHeight="1">
      <c r="A35" s="137"/>
      <c r="B35" s="137" t="s">
        <v>1399</v>
      </c>
      <c r="C35" s="137"/>
      <c r="D35" s="137"/>
      <c r="E35" s="136">
        <f t="shared" si="0"/>
        <v>0</v>
      </c>
    </row>
    <row r="36" spans="1:5" ht="26.1" customHeight="1">
      <c r="A36" s="137"/>
      <c r="B36" s="137" t="s">
        <v>1400</v>
      </c>
      <c r="C36" s="137"/>
      <c r="D36" s="137"/>
      <c r="E36" s="136">
        <f t="shared" si="0"/>
        <v>0</v>
      </c>
    </row>
    <row r="37" spans="1:5" s="109" customFormat="1" ht="26.1" customHeight="1">
      <c r="A37" s="136"/>
      <c r="B37" s="136" t="s">
        <v>1401</v>
      </c>
      <c r="C37" s="136">
        <f>SUM(C38:C41)</f>
        <v>0</v>
      </c>
      <c r="D37" s="136">
        <f>SUM(D38:D41)</f>
        <v>45</v>
      </c>
      <c r="E37" s="136" t="e">
        <f t="shared" si="0"/>
        <v>#DIV/0!</v>
      </c>
    </row>
    <row r="38" spans="1:5" ht="26.1" customHeight="1">
      <c r="A38" s="137"/>
      <c r="B38" s="137" t="s">
        <v>1402</v>
      </c>
      <c r="C38" s="137"/>
      <c r="D38" s="137">
        <v>45</v>
      </c>
      <c r="E38" s="136" t="e">
        <f t="shared" si="0"/>
        <v>#DIV/0!</v>
      </c>
    </row>
    <row r="39" spans="1:5" ht="26.1" customHeight="1">
      <c r="A39" s="137"/>
      <c r="B39" s="137" t="s">
        <v>1403</v>
      </c>
      <c r="C39" s="137"/>
      <c r="D39" s="137"/>
      <c r="E39" s="136">
        <f t="shared" si="0"/>
        <v>0</v>
      </c>
    </row>
    <row r="40" spans="1:5" ht="26.1" customHeight="1">
      <c r="A40" s="137"/>
      <c r="B40" s="137" t="s">
        <v>1404</v>
      </c>
      <c r="C40" s="137"/>
      <c r="D40" s="137"/>
      <c r="E40" s="136">
        <f t="shared" si="0"/>
        <v>0</v>
      </c>
    </row>
    <row r="41" spans="1:5" ht="26.1" customHeight="1">
      <c r="A41" s="137"/>
      <c r="B41" s="137" t="s">
        <v>1405</v>
      </c>
      <c r="C41" s="137"/>
      <c r="D41" s="137"/>
      <c r="E41" s="136">
        <f t="shared" si="0"/>
        <v>0</v>
      </c>
    </row>
    <row r="42" spans="1:5" s="109" customFormat="1" ht="26.1" customHeight="1">
      <c r="A42" s="136"/>
      <c r="B42" s="136" t="s">
        <v>1406</v>
      </c>
      <c r="C42" s="136">
        <f>SUM(C43:C47)</f>
        <v>0</v>
      </c>
      <c r="D42" s="136">
        <f>SUM(D43:D47)</f>
        <v>0</v>
      </c>
      <c r="E42" s="136">
        <f t="shared" si="0"/>
        <v>0</v>
      </c>
    </row>
    <row r="43" spans="1:5" ht="26.1" customHeight="1">
      <c r="A43" s="137"/>
      <c r="B43" s="137" t="s">
        <v>1407</v>
      </c>
      <c r="C43" s="137"/>
      <c r="D43" s="137"/>
      <c r="E43" s="136">
        <f t="shared" si="0"/>
        <v>0</v>
      </c>
    </row>
    <row r="44" spans="1:5" ht="26.1" customHeight="1">
      <c r="A44" s="137"/>
      <c r="B44" s="137" t="s">
        <v>1408</v>
      </c>
      <c r="C44" s="137"/>
      <c r="D44" s="137"/>
      <c r="E44" s="136">
        <f t="shared" si="0"/>
        <v>0</v>
      </c>
    </row>
    <row r="45" spans="1:5" ht="26.1" customHeight="1">
      <c r="A45" s="137"/>
      <c r="B45" s="137" t="s">
        <v>1409</v>
      </c>
      <c r="C45" s="137"/>
      <c r="D45" s="137"/>
      <c r="E45" s="136">
        <f t="shared" si="0"/>
        <v>0</v>
      </c>
    </row>
    <row r="46" spans="1:5" ht="26.1" customHeight="1">
      <c r="A46" s="137"/>
      <c r="B46" s="137" t="s">
        <v>1410</v>
      </c>
      <c r="C46" s="137"/>
      <c r="D46" s="137"/>
      <c r="E46" s="136">
        <f t="shared" si="0"/>
        <v>0</v>
      </c>
    </row>
    <row r="47" spans="1:5" ht="26.1" customHeight="1">
      <c r="A47" s="137"/>
      <c r="B47" s="137" t="s">
        <v>1411</v>
      </c>
      <c r="C47" s="137"/>
      <c r="D47" s="137"/>
      <c r="E47" s="136">
        <f t="shared" si="0"/>
        <v>0</v>
      </c>
    </row>
    <row r="48" spans="1:5" s="109" customFormat="1" ht="26.1" customHeight="1">
      <c r="A48" s="136"/>
      <c r="B48" s="136" t="s">
        <v>1412</v>
      </c>
      <c r="C48" s="136">
        <f>SUM(C49:C51)</f>
        <v>0</v>
      </c>
      <c r="D48" s="136">
        <f>SUM(D49:D51)</f>
        <v>0</v>
      </c>
      <c r="E48" s="136">
        <f t="shared" si="0"/>
        <v>0</v>
      </c>
    </row>
    <row r="49" spans="1:5" ht="26.1" customHeight="1">
      <c r="A49" s="137"/>
      <c r="B49" s="137" t="s">
        <v>1413</v>
      </c>
      <c r="C49" s="137"/>
      <c r="D49" s="137"/>
      <c r="E49" s="136">
        <f t="shared" si="0"/>
        <v>0</v>
      </c>
    </row>
    <row r="50" spans="1:5" ht="26.1" customHeight="1">
      <c r="A50" s="137"/>
      <c r="B50" s="137" t="s">
        <v>1414</v>
      </c>
      <c r="C50" s="137"/>
      <c r="D50" s="137"/>
      <c r="E50" s="136">
        <f t="shared" si="0"/>
        <v>0</v>
      </c>
    </row>
    <row r="51" spans="1:5" ht="26.1" customHeight="1">
      <c r="A51" s="137"/>
      <c r="B51" s="137" t="s">
        <v>1415</v>
      </c>
      <c r="C51" s="137"/>
      <c r="D51" s="137"/>
      <c r="E51" s="136">
        <f t="shared" si="0"/>
        <v>0</v>
      </c>
    </row>
    <row r="52" spans="1:5" s="109" customFormat="1" ht="26.1" customHeight="1">
      <c r="A52" s="136"/>
      <c r="B52" s="136" t="s">
        <v>1416</v>
      </c>
      <c r="C52" s="136">
        <f>SUM(C53)</f>
        <v>0</v>
      </c>
      <c r="D52" s="136">
        <f>SUM(D53)</f>
        <v>0</v>
      </c>
      <c r="E52" s="136">
        <f t="shared" si="0"/>
        <v>0</v>
      </c>
    </row>
    <row r="53" spans="1:5" ht="26.1" customHeight="1">
      <c r="A53" s="137"/>
      <c r="B53" s="137" t="s">
        <v>1417</v>
      </c>
      <c r="C53" s="137"/>
      <c r="D53" s="137"/>
      <c r="E53" s="136">
        <f t="shared" si="0"/>
        <v>0</v>
      </c>
    </row>
    <row r="54" spans="1:5" ht="26.1" customHeight="1">
      <c r="A54" s="137"/>
      <c r="B54" s="137"/>
      <c r="C54" s="137"/>
      <c r="D54" s="137"/>
      <c r="E54" s="136"/>
    </row>
    <row r="55" spans="1:5" s="109" customFormat="1" ht="26.1" customHeight="1">
      <c r="A55" s="136"/>
      <c r="B55" s="129" t="s">
        <v>1418</v>
      </c>
      <c r="C55" s="136">
        <f>C5+C37+C42+C48+C52</f>
        <v>0</v>
      </c>
      <c r="D55" s="136">
        <f>D5+D37+D42+D48+D52</f>
        <v>45</v>
      </c>
      <c r="E55" s="136" t="e">
        <f t="shared" si="0"/>
        <v>#DIV/0!</v>
      </c>
    </row>
    <row r="56" spans="1:5" ht="29.45" customHeight="1">
      <c r="B56" s="271"/>
      <c r="C56" s="271"/>
      <c r="D56" s="271"/>
      <c r="E56" s="271"/>
    </row>
  </sheetData>
  <mergeCells count="2">
    <mergeCell ref="B2:E2"/>
    <mergeCell ref="B56:E56"/>
  </mergeCells>
  <phoneticPr fontId="45" type="noConversion"/>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dimension ref="A1:E38"/>
  <sheetViews>
    <sheetView topLeftCell="B1" workbookViewId="0">
      <selection activeCell="H28" sqref="H28"/>
    </sheetView>
  </sheetViews>
  <sheetFormatPr defaultColWidth="9" defaultRowHeight="30.6" customHeight="1"/>
  <cols>
    <col min="1" max="1" width="10.75" style="122" hidden="1" customWidth="1"/>
    <col min="2" max="2" width="63.125" style="122" customWidth="1"/>
    <col min="3" max="3" width="15.625" style="122" hidden="1" customWidth="1"/>
    <col min="4" max="4" width="27.25" style="122" customWidth="1"/>
    <col min="5" max="5" width="15.625" style="122" hidden="1" customWidth="1"/>
    <col min="6" max="6" width="9" style="122" customWidth="1"/>
    <col min="7" max="16384" width="9" style="122"/>
  </cols>
  <sheetData>
    <row r="1" spans="1:5" ht="30" customHeight="1">
      <c r="B1" s="120" t="s">
        <v>1471</v>
      </c>
    </row>
    <row r="2" spans="1:5" s="120" customFormat="1" ht="60" customHeight="1">
      <c r="B2" s="272" t="s">
        <v>1472</v>
      </c>
      <c r="C2" s="272"/>
      <c r="D2" s="272"/>
      <c r="E2" s="272"/>
    </row>
    <row r="3" spans="1:5" ht="30" customHeight="1">
      <c r="D3" s="63" t="s">
        <v>2</v>
      </c>
      <c r="E3" s="63" t="s">
        <v>2</v>
      </c>
    </row>
    <row r="4" spans="1:5" s="121" customFormat="1" ht="39.950000000000003" customHeight="1">
      <c r="A4" s="123" t="s">
        <v>3</v>
      </c>
      <c r="B4" s="124" t="s">
        <v>4</v>
      </c>
      <c r="C4" s="125" t="s">
        <v>1212</v>
      </c>
      <c r="D4" s="125" t="s">
        <v>8</v>
      </c>
      <c r="E4" s="125" t="s">
        <v>1368</v>
      </c>
    </row>
    <row r="5" spans="1:5" s="120" customFormat="1" ht="26.1" customHeight="1">
      <c r="A5" s="126"/>
      <c r="B5" s="126" t="s">
        <v>1421</v>
      </c>
      <c r="C5" s="126">
        <f>SUM(C6:C7)</f>
        <v>0</v>
      </c>
      <c r="D5" s="126">
        <f>SUM(D6:D7)</f>
        <v>0</v>
      </c>
      <c r="E5" s="126">
        <f>ROUND(IF(D5&lt;&gt;0,(D5-C5)/C5*100,0),2)</f>
        <v>0</v>
      </c>
    </row>
    <row r="6" spans="1:5" ht="26.1" customHeight="1">
      <c r="A6" s="127"/>
      <c r="B6" s="127" t="s">
        <v>1422</v>
      </c>
      <c r="C6" s="127"/>
      <c r="D6" s="127"/>
      <c r="E6" s="126">
        <f t="shared" ref="E6:E37" si="0">ROUND(IF(D6&lt;&gt;0,(D6-C6)/C6*100,0),2)</f>
        <v>0</v>
      </c>
    </row>
    <row r="7" spans="1:5" ht="26.1" customHeight="1">
      <c r="A7" s="127"/>
      <c r="B7" s="127" t="s">
        <v>1423</v>
      </c>
      <c r="C7" s="127"/>
      <c r="D7" s="127"/>
      <c r="E7" s="126">
        <f t="shared" si="0"/>
        <v>0</v>
      </c>
    </row>
    <row r="8" spans="1:5" s="120" customFormat="1" ht="26.1" customHeight="1">
      <c r="A8" s="126"/>
      <c r="B8" s="126" t="s">
        <v>1424</v>
      </c>
      <c r="C8" s="126">
        <f>C9+C19+C28+C30+C34</f>
        <v>0</v>
      </c>
      <c r="D8" s="126">
        <f>D9+D19+D28+D30+D34</f>
        <v>32</v>
      </c>
      <c r="E8" s="126" t="e">
        <f t="shared" si="0"/>
        <v>#DIV/0!</v>
      </c>
    </row>
    <row r="9" spans="1:5" ht="26.1" customHeight="1">
      <c r="A9" s="127"/>
      <c r="B9" s="127" t="s">
        <v>1425</v>
      </c>
      <c r="C9" s="127">
        <f>SUM(C10:C18)</f>
        <v>0</v>
      </c>
      <c r="D9" s="127">
        <f>SUM(D10:D18)</f>
        <v>0</v>
      </c>
      <c r="E9" s="126">
        <f t="shared" si="0"/>
        <v>0</v>
      </c>
    </row>
    <row r="10" spans="1:5" ht="26.1" customHeight="1">
      <c r="A10" s="127"/>
      <c r="B10" s="127" t="s">
        <v>1426</v>
      </c>
      <c r="C10" s="127"/>
      <c r="D10" s="127"/>
      <c r="E10" s="126">
        <f t="shared" si="0"/>
        <v>0</v>
      </c>
    </row>
    <row r="11" spans="1:5" ht="26.1" customHeight="1">
      <c r="A11" s="127"/>
      <c r="B11" s="127" t="s">
        <v>1427</v>
      </c>
      <c r="C11" s="127"/>
      <c r="D11" s="127"/>
      <c r="E11" s="126">
        <f t="shared" si="0"/>
        <v>0</v>
      </c>
    </row>
    <row r="12" spans="1:5" ht="26.1" customHeight="1">
      <c r="A12" s="127"/>
      <c r="B12" s="127" t="s">
        <v>1428</v>
      </c>
      <c r="C12" s="127"/>
      <c r="D12" s="127"/>
      <c r="E12" s="126">
        <f t="shared" si="0"/>
        <v>0</v>
      </c>
    </row>
    <row r="13" spans="1:5" ht="26.1" customHeight="1">
      <c r="A13" s="127"/>
      <c r="B13" s="127" t="s">
        <v>1429</v>
      </c>
      <c r="C13" s="127"/>
      <c r="D13" s="127"/>
      <c r="E13" s="126">
        <f t="shared" si="0"/>
        <v>0</v>
      </c>
    </row>
    <row r="14" spans="1:5" ht="26.1" customHeight="1">
      <c r="A14" s="127"/>
      <c r="B14" s="127" t="s">
        <v>1430</v>
      </c>
      <c r="C14" s="127"/>
      <c r="D14" s="127"/>
      <c r="E14" s="126">
        <f t="shared" si="0"/>
        <v>0</v>
      </c>
    </row>
    <row r="15" spans="1:5" ht="26.1" customHeight="1">
      <c r="A15" s="127"/>
      <c r="B15" s="127" t="s">
        <v>1431</v>
      </c>
      <c r="C15" s="127"/>
      <c r="D15" s="127"/>
      <c r="E15" s="126">
        <f t="shared" si="0"/>
        <v>0</v>
      </c>
    </row>
    <row r="16" spans="1:5" ht="26.1" customHeight="1">
      <c r="A16" s="127"/>
      <c r="B16" s="127" t="s">
        <v>1432</v>
      </c>
      <c r="C16" s="127"/>
      <c r="D16" s="127"/>
      <c r="E16" s="126">
        <f t="shared" si="0"/>
        <v>0</v>
      </c>
    </row>
    <row r="17" spans="1:5" ht="26.1" customHeight="1">
      <c r="A17" s="127"/>
      <c r="B17" s="127" t="s">
        <v>1433</v>
      </c>
      <c r="C17" s="127"/>
      <c r="D17" s="127"/>
      <c r="E17" s="126">
        <f t="shared" si="0"/>
        <v>0</v>
      </c>
    </row>
    <row r="18" spans="1:5" ht="26.1" customHeight="1">
      <c r="A18" s="127"/>
      <c r="B18" s="127" t="s">
        <v>1434</v>
      </c>
      <c r="C18" s="127"/>
      <c r="D18" s="127"/>
      <c r="E18" s="126">
        <f t="shared" si="0"/>
        <v>0</v>
      </c>
    </row>
    <row r="19" spans="1:5" ht="26.1" customHeight="1">
      <c r="A19" s="127"/>
      <c r="B19" s="127" t="s">
        <v>1435</v>
      </c>
      <c r="C19" s="127">
        <f>SUM(C20:C27)</f>
        <v>0</v>
      </c>
      <c r="D19" s="127">
        <f>SUM(D20:D27)</f>
        <v>0</v>
      </c>
      <c r="E19" s="126">
        <f t="shared" si="0"/>
        <v>0</v>
      </c>
    </row>
    <row r="20" spans="1:5" ht="26.1" customHeight="1">
      <c r="A20" s="127"/>
      <c r="B20" s="127" t="s">
        <v>1436</v>
      </c>
      <c r="C20" s="127"/>
      <c r="D20" s="127"/>
      <c r="E20" s="126">
        <f t="shared" si="0"/>
        <v>0</v>
      </c>
    </row>
    <row r="21" spans="1:5" ht="26.1" customHeight="1">
      <c r="A21" s="127"/>
      <c r="B21" s="127" t="s">
        <v>1437</v>
      </c>
      <c r="C21" s="127"/>
      <c r="D21" s="127"/>
      <c r="E21" s="126">
        <f t="shared" si="0"/>
        <v>0</v>
      </c>
    </row>
    <row r="22" spans="1:5" ht="26.1" customHeight="1">
      <c r="A22" s="127"/>
      <c r="B22" s="127" t="s">
        <v>1438</v>
      </c>
      <c r="C22" s="127"/>
      <c r="D22" s="127"/>
      <c r="E22" s="126">
        <f t="shared" si="0"/>
        <v>0</v>
      </c>
    </row>
    <row r="23" spans="1:5" ht="26.1" customHeight="1">
      <c r="A23" s="127"/>
      <c r="B23" s="127" t="s">
        <v>1439</v>
      </c>
      <c r="C23" s="127"/>
      <c r="D23" s="127"/>
      <c r="E23" s="126">
        <f t="shared" si="0"/>
        <v>0</v>
      </c>
    </row>
    <row r="24" spans="1:5" ht="26.1" customHeight="1">
      <c r="A24" s="127"/>
      <c r="B24" s="127" t="s">
        <v>1440</v>
      </c>
      <c r="C24" s="127"/>
      <c r="D24" s="127"/>
      <c r="E24" s="126">
        <f t="shared" si="0"/>
        <v>0</v>
      </c>
    </row>
    <row r="25" spans="1:5" ht="26.1" customHeight="1">
      <c r="A25" s="127"/>
      <c r="B25" s="127" t="s">
        <v>1441</v>
      </c>
      <c r="C25" s="127"/>
      <c r="D25" s="127"/>
      <c r="E25" s="126">
        <f t="shared" si="0"/>
        <v>0</v>
      </c>
    </row>
    <row r="26" spans="1:5" ht="26.1" customHeight="1">
      <c r="A26" s="127"/>
      <c r="B26" s="127" t="s">
        <v>1442</v>
      </c>
      <c r="C26" s="127"/>
      <c r="D26" s="127"/>
      <c r="E26" s="126">
        <f t="shared" si="0"/>
        <v>0</v>
      </c>
    </row>
    <row r="27" spans="1:5" ht="26.1" customHeight="1">
      <c r="A27" s="127"/>
      <c r="B27" s="127" t="s">
        <v>1443</v>
      </c>
      <c r="C27" s="127"/>
      <c r="D27" s="127"/>
      <c r="E27" s="126">
        <f t="shared" si="0"/>
        <v>0</v>
      </c>
    </row>
    <row r="28" spans="1:5" ht="26.1" customHeight="1">
      <c r="A28" s="127"/>
      <c r="B28" s="127" t="s">
        <v>1444</v>
      </c>
      <c r="C28" s="127">
        <f>SUM(C29)</f>
        <v>0</v>
      </c>
      <c r="D28" s="127">
        <f>SUM(D29)</f>
        <v>32</v>
      </c>
      <c r="E28" s="126" t="e">
        <f t="shared" si="0"/>
        <v>#DIV/0!</v>
      </c>
    </row>
    <row r="29" spans="1:5" ht="26.1" customHeight="1">
      <c r="A29" s="127"/>
      <c r="B29" s="127" t="s">
        <v>1445</v>
      </c>
      <c r="C29" s="127"/>
      <c r="D29" s="127">
        <v>32</v>
      </c>
      <c r="E29" s="126" t="e">
        <f t="shared" si="0"/>
        <v>#DIV/0!</v>
      </c>
    </row>
    <row r="30" spans="1:5" ht="26.1" customHeight="1">
      <c r="A30" s="127"/>
      <c r="B30" s="127" t="s">
        <v>1446</v>
      </c>
      <c r="C30" s="127">
        <f>SUM(C31:C33)</f>
        <v>0</v>
      </c>
      <c r="D30" s="127">
        <f>SUM(D31:D33)</f>
        <v>0</v>
      </c>
      <c r="E30" s="126">
        <f t="shared" si="0"/>
        <v>0</v>
      </c>
    </row>
    <row r="31" spans="1:5" ht="26.1" customHeight="1">
      <c r="A31" s="127"/>
      <c r="B31" s="127" t="s">
        <v>1447</v>
      </c>
      <c r="C31" s="127"/>
      <c r="D31" s="127"/>
      <c r="E31" s="126">
        <f t="shared" si="0"/>
        <v>0</v>
      </c>
    </row>
    <row r="32" spans="1:5" ht="26.1" customHeight="1">
      <c r="A32" s="127"/>
      <c r="B32" s="127" t="s">
        <v>1448</v>
      </c>
      <c r="C32" s="127"/>
      <c r="D32" s="127"/>
      <c r="E32" s="126">
        <f t="shared" si="0"/>
        <v>0</v>
      </c>
    </row>
    <row r="33" spans="1:5" ht="26.1" customHeight="1">
      <c r="A33" s="127"/>
      <c r="B33" s="127" t="s">
        <v>1449</v>
      </c>
      <c r="C33" s="127"/>
      <c r="D33" s="127"/>
      <c r="E33" s="126">
        <f t="shared" si="0"/>
        <v>0</v>
      </c>
    </row>
    <row r="34" spans="1:5" ht="26.1" customHeight="1">
      <c r="A34" s="127"/>
      <c r="B34" s="127" t="s">
        <v>1450</v>
      </c>
      <c r="C34" s="127">
        <f>SUM(C35)</f>
        <v>0</v>
      </c>
      <c r="D34" s="127">
        <f>SUM(D35)</f>
        <v>0</v>
      </c>
      <c r="E34" s="126">
        <f t="shared" si="0"/>
        <v>0</v>
      </c>
    </row>
    <row r="35" spans="1:5" ht="26.1" customHeight="1">
      <c r="A35" s="127"/>
      <c r="B35" s="127" t="s">
        <v>1451</v>
      </c>
      <c r="C35" s="127"/>
      <c r="D35" s="127"/>
      <c r="E35" s="126">
        <f t="shared" si="0"/>
        <v>0</v>
      </c>
    </row>
    <row r="36" spans="1:5" ht="26.1" customHeight="1">
      <c r="A36" s="127"/>
      <c r="B36" s="127"/>
      <c r="C36" s="127"/>
      <c r="D36" s="127"/>
      <c r="E36" s="126"/>
    </row>
    <row r="37" spans="1:5" s="120" customFormat="1" ht="26.1" customHeight="1">
      <c r="A37" s="126"/>
      <c r="B37" s="124" t="s">
        <v>1452</v>
      </c>
      <c r="C37" s="126" t="e">
        <f>C5+C8+#REF!</f>
        <v>#REF!</v>
      </c>
      <c r="D37" s="126">
        <f>D5+D8</f>
        <v>32</v>
      </c>
      <c r="E37" s="126" t="e">
        <f t="shared" si="0"/>
        <v>#REF!</v>
      </c>
    </row>
    <row r="38" spans="1:5" ht="30.6" customHeight="1">
      <c r="B38" s="273"/>
      <c r="C38" s="273"/>
      <c r="D38" s="273"/>
      <c r="E38" s="273"/>
    </row>
  </sheetData>
  <mergeCells count="2">
    <mergeCell ref="B2:E2"/>
    <mergeCell ref="B38:E38"/>
  </mergeCells>
  <phoneticPr fontId="45" type="noConversion"/>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dimension ref="A1:D15"/>
  <sheetViews>
    <sheetView workbookViewId="0">
      <selection activeCell="H8" sqref="H8"/>
    </sheetView>
  </sheetViews>
  <sheetFormatPr defaultColWidth="9" defaultRowHeight="14.25"/>
  <cols>
    <col min="1" max="1" width="40.625" style="111" customWidth="1"/>
    <col min="2" max="2" width="13.625" style="111" customWidth="1"/>
    <col min="3" max="3" width="40.625" style="111" customWidth="1"/>
    <col min="4" max="4" width="13.625" style="111" customWidth="1"/>
    <col min="5" max="5" width="9" style="111" customWidth="1"/>
    <col min="6" max="16384" width="9" style="111"/>
  </cols>
  <sheetData>
    <row r="1" spans="1:4" s="109" customFormat="1" ht="30" customHeight="1">
      <c r="A1" s="109" t="s">
        <v>1473</v>
      </c>
    </row>
    <row r="2" spans="1:4" s="109" customFormat="1" ht="60" customHeight="1">
      <c r="A2" s="248" t="s">
        <v>1474</v>
      </c>
      <c r="B2" s="248"/>
      <c r="C2" s="248"/>
      <c r="D2" s="248"/>
    </row>
    <row r="3" spans="1:4" ht="30" customHeight="1">
      <c r="D3" s="112" t="s">
        <v>2</v>
      </c>
    </row>
    <row r="4" spans="1:4" s="110" customFormat="1" ht="39.950000000000003" customHeight="1">
      <c r="A4" s="129" t="s">
        <v>75</v>
      </c>
      <c r="B4" s="130" t="s">
        <v>8</v>
      </c>
      <c r="C4" s="129" t="s">
        <v>76</v>
      </c>
      <c r="D4" s="130" t="s">
        <v>8</v>
      </c>
    </row>
    <row r="5" spans="1:4" s="109" customFormat="1" ht="26.1" customHeight="1">
      <c r="A5" s="131" t="s">
        <v>1418</v>
      </c>
      <c r="B5" s="132">
        <f>SUM(B6:B10)</f>
        <v>45</v>
      </c>
      <c r="C5" s="131" t="s">
        <v>1452</v>
      </c>
      <c r="D5" s="132">
        <f>SUM(D6:D10)</f>
        <v>32</v>
      </c>
    </row>
    <row r="6" spans="1:4" s="109" customFormat="1" ht="26.1" customHeight="1">
      <c r="A6" s="133" t="s">
        <v>1455</v>
      </c>
      <c r="B6" s="132"/>
      <c r="C6" s="133" t="s">
        <v>1456</v>
      </c>
      <c r="D6" s="132"/>
    </row>
    <row r="7" spans="1:4" ht="26.1" customHeight="1">
      <c r="A7" s="133" t="s">
        <v>1457</v>
      </c>
      <c r="B7" s="132">
        <v>45</v>
      </c>
      <c r="C7" s="133" t="s">
        <v>1458</v>
      </c>
      <c r="D7" s="132"/>
    </row>
    <row r="8" spans="1:4" ht="26.1" customHeight="1">
      <c r="A8" s="133" t="s">
        <v>1459</v>
      </c>
      <c r="B8" s="132"/>
      <c r="C8" s="133" t="s">
        <v>1460</v>
      </c>
      <c r="D8" s="132">
        <v>32</v>
      </c>
    </row>
    <row r="9" spans="1:4" ht="26.1" customHeight="1">
      <c r="A9" s="133" t="s">
        <v>1461</v>
      </c>
      <c r="B9" s="132"/>
      <c r="C9" s="133" t="s">
        <v>1462</v>
      </c>
      <c r="D9" s="132"/>
    </row>
    <row r="10" spans="1:4" ht="26.1" customHeight="1">
      <c r="A10" s="133" t="s">
        <v>1463</v>
      </c>
      <c r="B10" s="132"/>
      <c r="C10" s="133" t="s">
        <v>1464</v>
      </c>
      <c r="D10" s="132"/>
    </row>
    <row r="11" spans="1:4" s="109" customFormat="1" ht="26.1" customHeight="1">
      <c r="A11" s="131" t="s">
        <v>1465</v>
      </c>
      <c r="B11" s="132"/>
      <c r="C11" s="131" t="s">
        <v>1466</v>
      </c>
      <c r="D11" s="132"/>
    </row>
    <row r="12" spans="1:4" s="109" customFormat="1" ht="26.1" customHeight="1">
      <c r="A12" s="131" t="s">
        <v>1467</v>
      </c>
      <c r="B12" s="132"/>
      <c r="C12" s="131" t="s">
        <v>1468</v>
      </c>
      <c r="D12" s="132">
        <v>13</v>
      </c>
    </row>
    <row r="13" spans="1:4" s="128" customFormat="1" ht="26.1" customHeight="1">
      <c r="A13" s="133"/>
      <c r="B13" s="134"/>
      <c r="C13" s="133"/>
      <c r="D13" s="134"/>
    </row>
    <row r="14" spans="1:4" s="128" customFormat="1" ht="26.1" customHeight="1">
      <c r="A14" s="135" t="s">
        <v>1329</v>
      </c>
      <c r="B14" s="132">
        <f>B5+B11+B12</f>
        <v>45</v>
      </c>
      <c r="C14" s="135" t="s">
        <v>1330</v>
      </c>
      <c r="D14" s="132">
        <f>D5+D11+D12</f>
        <v>45</v>
      </c>
    </row>
    <row r="15" spans="1:4">
      <c r="A15" s="271"/>
      <c r="B15" s="271"/>
      <c r="C15" s="271"/>
      <c r="D15" s="271"/>
    </row>
  </sheetData>
  <mergeCells count="2">
    <mergeCell ref="A2:D2"/>
    <mergeCell ref="A15:D15"/>
  </mergeCells>
  <phoneticPr fontId="4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E19"/>
  <sheetViews>
    <sheetView topLeftCell="B1" workbookViewId="0">
      <selection activeCell="H14" sqref="H14"/>
    </sheetView>
  </sheetViews>
  <sheetFormatPr defaultColWidth="9" defaultRowHeight="30.6" customHeight="1"/>
  <cols>
    <col min="1" max="1" width="10.75" style="122" hidden="1" customWidth="1"/>
    <col min="2" max="2" width="63.125" style="122" customWidth="1"/>
    <col min="3" max="3" width="15.625" style="122" hidden="1" customWidth="1"/>
    <col min="4" max="4" width="27.25" style="122" customWidth="1"/>
    <col min="5" max="5" width="15.625" style="122" hidden="1" customWidth="1"/>
    <col min="6" max="6" width="9" style="122" customWidth="1"/>
    <col min="7" max="16384" width="9" style="122"/>
  </cols>
  <sheetData>
    <row r="1" spans="1:5" ht="30" customHeight="1">
      <c r="B1" s="120" t="s">
        <v>1475</v>
      </c>
    </row>
    <row r="2" spans="1:5" s="120" customFormat="1" ht="60" customHeight="1">
      <c r="B2" s="272" t="s">
        <v>1476</v>
      </c>
      <c r="C2" s="272"/>
      <c r="D2" s="272"/>
      <c r="E2" s="272"/>
    </row>
    <row r="3" spans="1:5" ht="30" customHeight="1">
      <c r="D3" s="63" t="s">
        <v>2</v>
      </c>
      <c r="E3" s="63" t="s">
        <v>2</v>
      </c>
    </row>
    <row r="4" spans="1:5" s="121" customFormat="1" ht="39.950000000000003" customHeight="1">
      <c r="A4" s="123" t="s">
        <v>3</v>
      </c>
      <c r="B4" s="124" t="s">
        <v>4</v>
      </c>
      <c r="C4" s="125" t="s">
        <v>1212</v>
      </c>
      <c r="D4" s="125" t="s">
        <v>8</v>
      </c>
      <c r="E4" s="125" t="s">
        <v>1368</v>
      </c>
    </row>
    <row r="5" spans="1:5" s="120" customFormat="1" ht="26.1" customHeight="1">
      <c r="A5" s="126"/>
      <c r="B5" s="126" t="s">
        <v>1477</v>
      </c>
      <c r="C5" s="126" t="e">
        <f>C6+C10+C15+#REF!+C16</f>
        <v>#REF!</v>
      </c>
      <c r="D5" s="126"/>
      <c r="E5" s="126">
        <f t="shared" ref="E5:E18" si="0">ROUND(IF(D5&lt;&gt;0,(D5-C5)/C5*100,0),2)</f>
        <v>0</v>
      </c>
    </row>
    <row r="6" spans="1:5" ht="26.1" customHeight="1">
      <c r="A6" s="127"/>
      <c r="B6" s="127" t="s">
        <v>1478</v>
      </c>
      <c r="C6" s="127">
        <f>SUM(C7:C9)</f>
        <v>0</v>
      </c>
      <c r="D6" s="127"/>
      <c r="E6" s="126">
        <f t="shared" si="0"/>
        <v>0</v>
      </c>
    </row>
    <row r="7" spans="1:5" ht="26.1" customHeight="1">
      <c r="A7" s="127"/>
      <c r="B7" s="127" t="s">
        <v>1479</v>
      </c>
      <c r="C7" s="127"/>
      <c r="D7" s="127"/>
      <c r="E7" s="126">
        <f t="shared" si="0"/>
        <v>0</v>
      </c>
    </row>
    <row r="8" spans="1:5" ht="26.1" customHeight="1">
      <c r="A8" s="127"/>
      <c r="B8" s="127" t="s">
        <v>1480</v>
      </c>
      <c r="C8" s="127"/>
      <c r="D8" s="127"/>
      <c r="E8" s="126">
        <f t="shared" si="0"/>
        <v>0</v>
      </c>
    </row>
    <row r="9" spans="1:5" ht="26.1" customHeight="1">
      <c r="A9" s="127"/>
      <c r="B9" s="127" t="s">
        <v>1481</v>
      </c>
      <c r="C9" s="127"/>
      <c r="D9" s="127"/>
      <c r="E9" s="126">
        <f t="shared" si="0"/>
        <v>0</v>
      </c>
    </row>
    <row r="10" spans="1:5" ht="26.1" customHeight="1">
      <c r="A10" s="127"/>
      <c r="B10" s="126" t="s">
        <v>1482</v>
      </c>
      <c r="C10" s="127">
        <f>SUM(C11:C14)</f>
        <v>0</v>
      </c>
      <c r="D10" s="127"/>
      <c r="E10" s="126">
        <f t="shared" si="0"/>
        <v>0</v>
      </c>
    </row>
    <row r="11" spans="1:5" ht="26.1" customHeight="1">
      <c r="A11" s="127"/>
      <c r="B11" s="127" t="s">
        <v>1483</v>
      </c>
      <c r="C11" s="127"/>
      <c r="D11" s="127"/>
      <c r="E11" s="126">
        <f t="shared" si="0"/>
        <v>0</v>
      </c>
    </row>
    <row r="12" spans="1:5" ht="26.1" customHeight="1">
      <c r="A12" s="127"/>
      <c r="B12" s="127" t="s">
        <v>1484</v>
      </c>
      <c r="C12" s="127"/>
      <c r="D12" s="127"/>
      <c r="E12" s="126">
        <f t="shared" si="0"/>
        <v>0</v>
      </c>
    </row>
    <row r="13" spans="1:5" ht="26.1" customHeight="1">
      <c r="A13" s="127"/>
      <c r="B13" s="127" t="s">
        <v>1485</v>
      </c>
      <c r="C13" s="127"/>
      <c r="D13" s="127"/>
      <c r="E13" s="126">
        <f t="shared" si="0"/>
        <v>0</v>
      </c>
    </row>
    <row r="14" spans="1:5" ht="26.1" customHeight="1">
      <c r="A14" s="127"/>
      <c r="B14" s="127" t="s">
        <v>1486</v>
      </c>
      <c r="C14" s="127"/>
      <c r="D14" s="127"/>
      <c r="E14" s="126">
        <f t="shared" si="0"/>
        <v>0</v>
      </c>
    </row>
    <row r="15" spans="1:5" ht="26.1" customHeight="1">
      <c r="A15" s="127"/>
      <c r="B15" s="126" t="s">
        <v>1487</v>
      </c>
      <c r="C15" s="127" t="e">
        <f>SUM(#REF!)</f>
        <v>#REF!</v>
      </c>
      <c r="D15" s="127"/>
      <c r="E15" s="126">
        <f t="shared" si="0"/>
        <v>0</v>
      </c>
    </row>
    <row r="16" spans="1:5" ht="26.1" customHeight="1">
      <c r="A16" s="127"/>
      <c r="B16" s="126" t="s">
        <v>1488</v>
      </c>
      <c r="C16" s="127" t="e">
        <f>SUM(#REF!)</f>
        <v>#REF!</v>
      </c>
      <c r="D16" s="127"/>
      <c r="E16" s="126">
        <f t="shared" si="0"/>
        <v>0</v>
      </c>
    </row>
    <row r="17" spans="1:5" ht="26.1" customHeight="1">
      <c r="A17" s="127"/>
      <c r="B17" s="127"/>
      <c r="C17" s="127"/>
      <c r="D17" s="127"/>
      <c r="E17" s="126"/>
    </row>
    <row r="18" spans="1:5" s="120" customFormat="1" ht="26.1" customHeight="1">
      <c r="A18" s="126"/>
      <c r="B18" s="124" t="s">
        <v>1452</v>
      </c>
      <c r="C18" s="126" t="e">
        <f>#REF!+C5+#REF!</f>
        <v>#REF!</v>
      </c>
      <c r="D18" s="126"/>
      <c r="E18" s="126">
        <f t="shared" si="0"/>
        <v>0</v>
      </c>
    </row>
    <row r="19" spans="1:5" ht="30.6" customHeight="1">
      <c r="B19" s="274" t="s">
        <v>1489</v>
      </c>
      <c r="C19" s="274"/>
      <c r="D19" s="274"/>
      <c r="E19" s="274"/>
    </row>
  </sheetData>
  <mergeCells count="2">
    <mergeCell ref="B2:E2"/>
    <mergeCell ref="B19:E19"/>
  </mergeCells>
  <phoneticPr fontId="45" type="noConversion"/>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dimension ref="A1:F30"/>
  <sheetViews>
    <sheetView topLeftCell="B3" workbookViewId="0">
      <selection activeCell="H7" sqref="H7"/>
    </sheetView>
  </sheetViews>
  <sheetFormatPr defaultColWidth="9" defaultRowHeight="14.25"/>
  <cols>
    <col min="1" max="1" width="10.625" style="111" hidden="1" customWidth="1"/>
    <col min="2" max="2" width="25.625" style="111" customWidth="1"/>
    <col min="3" max="3" width="42.125" style="111" customWidth="1"/>
    <col min="4" max="4" width="15.625" style="111" hidden="1" customWidth="1"/>
    <col min="5" max="5" width="22" style="111" customWidth="1"/>
    <col min="6" max="6" width="15.625" style="111" hidden="1" customWidth="1"/>
    <col min="7" max="16384" width="9" style="111"/>
  </cols>
  <sheetData>
    <row r="1" spans="1:6" ht="30" customHeight="1">
      <c r="B1" s="109" t="s">
        <v>1490</v>
      </c>
      <c r="C1" s="109"/>
    </row>
    <row r="2" spans="1:6" s="109" customFormat="1" ht="50.1" customHeight="1">
      <c r="B2" s="248" t="s">
        <v>1491</v>
      </c>
      <c r="C2" s="248"/>
      <c r="D2" s="248"/>
      <c r="E2" s="248"/>
      <c r="F2" s="248"/>
    </row>
    <row r="3" spans="1:6" ht="30" customHeight="1">
      <c r="E3" s="112" t="s">
        <v>2</v>
      </c>
      <c r="F3" s="112" t="s">
        <v>2</v>
      </c>
    </row>
    <row r="4" spans="1:6" s="110" customFormat="1" ht="39.950000000000003" customHeight="1">
      <c r="A4" s="113" t="s">
        <v>3</v>
      </c>
      <c r="B4" s="275" t="s">
        <v>4</v>
      </c>
      <c r="C4" s="276"/>
      <c r="D4" s="114" t="s">
        <v>1212</v>
      </c>
      <c r="E4" s="114" t="s">
        <v>8</v>
      </c>
      <c r="F4" s="114" t="s">
        <v>1368</v>
      </c>
    </row>
    <row r="5" spans="1:6" s="109" customFormat="1" ht="20.100000000000001" customHeight="1">
      <c r="A5" s="115"/>
      <c r="B5" s="277" t="s">
        <v>1492</v>
      </c>
      <c r="C5" s="278"/>
      <c r="D5" s="115"/>
      <c r="E5" s="115"/>
      <c r="F5" s="115">
        <f>ROUND(IF(D5&lt;&gt;0,(E5-D5)/D5*100,0),2)</f>
        <v>0</v>
      </c>
    </row>
    <row r="6" spans="1:6" ht="20.100000000000001" customHeight="1">
      <c r="A6" s="116"/>
      <c r="B6" s="279" t="s">
        <v>1493</v>
      </c>
      <c r="C6" s="280"/>
      <c r="D6" s="116"/>
      <c r="E6" s="116"/>
      <c r="F6" s="115">
        <f t="shared" ref="F6:F29" si="0">ROUND(IF(D6&lt;&gt;0,(E6-D6)/D6*100,0),2)</f>
        <v>0</v>
      </c>
    </row>
    <row r="7" spans="1:6" ht="20.100000000000001" customHeight="1">
      <c r="A7" s="116"/>
      <c r="B7" s="279" t="s">
        <v>1494</v>
      </c>
      <c r="C7" s="280"/>
      <c r="D7" s="116"/>
      <c r="E7" s="116"/>
      <c r="F7" s="115">
        <f t="shared" si="0"/>
        <v>0</v>
      </c>
    </row>
    <row r="8" spans="1:6" ht="20.100000000000001" customHeight="1">
      <c r="A8" s="116"/>
      <c r="B8" s="279" t="s">
        <v>1495</v>
      </c>
      <c r="C8" s="280"/>
      <c r="D8" s="116"/>
      <c r="E8" s="116"/>
      <c r="F8" s="115">
        <f t="shared" si="0"/>
        <v>0</v>
      </c>
    </row>
    <row r="9" spans="1:6" s="109" customFormat="1" ht="20.100000000000001" customHeight="1">
      <c r="A9" s="115"/>
      <c r="B9" s="277" t="s">
        <v>1496</v>
      </c>
      <c r="C9" s="278"/>
      <c r="D9" s="115"/>
      <c r="E9" s="115"/>
      <c r="F9" s="115">
        <f t="shared" si="0"/>
        <v>0</v>
      </c>
    </row>
    <row r="10" spans="1:6" ht="20.100000000000001" customHeight="1">
      <c r="A10" s="116"/>
      <c r="B10" s="279" t="s">
        <v>1497</v>
      </c>
      <c r="C10" s="280"/>
      <c r="D10" s="116"/>
      <c r="E10" s="116"/>
      <c r="F10" s="115">
        <f t="shared" si="0"/>
        <v>0</v>
      </c>
    </row>
    <row r="11" spans="1:6" ht="20.100000000000001" customHeight="1">
      <c r="A11" s="116"/>
      <c r="B11" s="279" t="s">
        <v>1498</v>
      </c>
      <c r="C11" s="280"/>
      <c r="D11" s="116"/>
      <c r="E11" s="116"/>
      <c r="F11" s="115">
        <f t="shared" si="0"/>
        <v>0</v>
      </c>
    </row>
    <row r="12" spans="1:6" ht="20.100000000000001" customHeight="1">
      <c r="A12" s="116"/>
      <c r="B12" s="281" t="s">
        <v>1499</v>
      </c>
      <c r="C12" s="281"/>
      <c r="D12" s="116"/>
      <c r="E12" s="116"/>
      <c r="F12" s="115">
        <f t="shared" si="0"/>
        <v>0</v>
      </c>
    </row>
    <row r="13" spans="1:6" s="109" customFormat="1" ht="20.100000000000001" customHeight="1">
      <c r="A13" s="115"/>
      <c r="B13" s="277" t="s">
        <v>1500</v>
      </c>
      <c r="C13" s="278"/>
      <c r="D13" s="115"/>
      <c r="E13" s="115"/>
      <c r="F13" s="115">
        <f t="shared" si="0"/>
        <v>0</v>
      </c>
    </row>
    <row r="14" spans="1:6" ht="20.100000000000001" customHeight="1">
      <c r="A14" s="116"/>
      <c r="B14" s="279" t="s">
        <v>1501</v>
      </c>
      <c r="C14" s="280"/>
      <c r="D14" s="116"/>
      <c r="E14" s="116"/>
      <c r="F14" s="115">
        <f t="shared" si="0"/>
        <v>0</v>
      </c>
    </row>
    <row r="15" spans="1:6" ht="20.100000000000001" customHeight="1">
      <c r="A15" s="116"/>
      <c r="B15" s="279" t="s">
        <v>1502</v>
      </c>
      <c r="C15" s="280"/>
      <c r="D15" s="116"/>
      <c r="E15" s="116"/>
      <c r="F15" s="115">
        <f t="shared" si="0"/>
        <v>0</v>
      </c>
    </row>
    <row r="16" spans="1:6" s="109" customFormat="1" ht="20.100000000000001" customHeight="1">
      <c r="A16" s="115"/>
      <c r="B16" s="277" t="s">
        <v>1503</v>
      </c>
      <c r="C16" s="278"/>
      <c r="D16" s="115"/>
      <c r="E16" s="115"/>
      <c r="F16" s="115">
        <f t="shared" si="0"/>
        <v>0</v>
      </c>
    </row>
    <row r="17" spans="1:6" ht="20.100000000000001" customHeight="1">
      <c r="A17" s="116"/>
      <c r="B17" s="281" t="s">
        <v>1504</v>
      </c>
      <c r="C17" s="281"/>
      <c r="D17" s="116"/>
      <c r="E17" s="116"/>
      <c r="F17" s="115">
        <f t="shared" si="0"/>
        <v>0</v>
      </c>
    </row>
    <row r="18" spans="1:6" ht="20.100000000000001" customHeight="1">
      <c r="A18" s="116"/>
      <c r="B18" s="281" t="s">
        <v>1505</v>
      </c>
      <c r="C18" s="281"/>
      <c r="D18" s="116"/>
      <c r="E18" s="116"/>
      <c r="F18" s="115">
        <f t="shared" si="0"/>
        <v>0</v>
      </c>
    </row>
    <row r="19" spans="1:6" s="109" customFormat="1" ht="20.100000000000001" customHeight="1">
      <c r="A19" s="115"/>
      <c r="B19" s="282" t="s">
        <v>1506</v>
      </c>
      <c r="C19" s="282"/>
      <c r="D19" s="115"/>
      <c r="E19" s="115"/>
      <c r="F19" s="115">
        <f t="shared" si="0"/>
        <v>0</v>
      </c>
    </row>
    <row r="20" spans="1:6" ht="20.100000000000001" customHeight="1">
      <c r="A20" s="116"/>
      <c r="B20" s="281" t="s">
        <v>1507</v>
      </c>
      <c r="C20" s="281"/>
      <c r="D20" s="116"/>
      <c r="E20" s="116"/>
      <c r="F20" s="115">
        <f t="shared" si="0"/>
        <v>0</v>
      </c>
    </row>
    <row r="21" spans="1:6" ht="20.100000000000001" customHeight="1">
      <c r="A21" s="116"/>
      <c r="B21" s="281" t="s">
        <v>1508</v>
      </c>
      <c r="C21" s="281"/>
      <c r="D21" s="116"/>
      <c r="E21" s="116"/>
      <c r="F21" s="115">
        <f t="shared" si="0"/>
        <v>0</v>
      </c>
    </row>
    <row r="22" spans="1:6" s="109" customFormat="1" ht="20.100000000000001" customHeight="1">
      <c r="A22" s="115"/>
      <c r="B22" s="282" t="s">
        <v>1509</v>
      </c>
      <c r="C22" s="282"/>
      <c r="D22" s="115"/>
      <c r="E22" s="115"/>
      <c r="F22" s="115">
        <f t="shared" si="0"/>
        <v>0</v>
      </c>
    </row>
    <row r="23" spans="1:6" ht="20.100000000000001" customHeight="1">
      <c r="A23" s="116"/>
      <c r="B23" s="281" t="s">
        <v>1510</v>
      </c>
      <c r="C23" s="281"/>
      <c r="D23" s="116"/>
      <c r="E23" s="116"/>
      <c r="F23" s="115">
        <f t="shared" si="0"/>
        <v>0</v>
      </c>
    </row>
    <row r="24" spans="1:6" ht="20.100000000000001" customHeight="1">
      <c r="A24" s="116"/>
      <c r="B24" s="279" t="s">
        <v>1498</v>
      </c>
      <c r="C24" s="280"/>
      <c r="D24" s="116"/>
      <c r="E24" s="116"/>
      <c r="F24" s="115">
        <f t="shared" si="0"/>
        <v>0</v>
      </c>
    </row>
    <row r="25" spans="1:6" ht="20.100000000000001" customHeight="1">
      <c r="A25" s="116"/>
      <c r="B25" s="281" t="s">
        <v>1499</v>
      </c>
      <c r="C25" s="281"/>
      <c r="D25" s="116"/>
      <c r="E25" s="116"/>
      <c r="F25" s="115">
        <f t="shared" si="0"/>
        <v>0</v>
      </c>
    </row>
    <row r="26" spans="1:6" s="109" customFormat="1" ht="20.100000000000001" customHeight="1">
      <c r="A26" s="115"/>
      <c r="B26" s="283" t="s">
        <v>1511</v>
      </c>
      <c r="C26" s="117" t="s">
        <v>1253</v>
      </c>
      <c r="D26" s="115"/>
      <c r="E26" s="115"/>
      <c r="F26" s="115">
        <f t="shared" si="0"/>
        <v>0</v>
      </c>
    </row>
    <row r="27" spans="1:6" s="109" customFormat="1" ht="20.100000000000001" customHeight="1">
      <c r="A27" s="115"/>
      <c r="B27" s="284"/>
      <c r="C27" s="106" t="s">
        <v>1512</v>
      </c>
      <c r="D27" s="115"/>
      <c r="E27" s="115"/>
      <c r="F27" s="115">
        <f t="shared" si="0"/>
        <v>0</v>
      </c>
    </row>
    <row r="28" spans="1:6" s="109" customFormat="1" ht="20.100000000000001" customHeight="1">
      <c r="A28" s="115"/>
      <c r="B28" s="284"/>
      <c r="C28" s="118" t="s">
        <v>1513</v>
      </c>
      <c r="D28" s="115"/>
      <c r="E28" s="115"/>
      <c r="F28" s="115">
        <f t="shared" si="0"/>
        <v>0</v>
      </c>
    </row>
    <row r="29" spans="1:6" s="109" customFormat="1" ht="20.100000000000001" customHeight="1">
      <c r="A29" s="115"/>
      <c r="B29" s="284"/>
      <c r="C29" s="119" t="s">
        <v>1514</v>
      </c>
      <c r="D29" s="115"/>
      <c r="E29" s="115"/>
      <c r="F29" s="115">
        <f t="shared" si="0"/>
        <v>0</v>
      </c>
    </row>
    <row r="30" spans="1:6">
      <c r="B30" s="250" t="s">
        <v>1515</v>
      </c>
      <c r="C30" s="250"/>
      <c r="D30" s="250"/>
      <c r="E30" s="250"/>
      <c r="F30" s="250"/>
    </row>
  </sheetData>
  <mergeCells count="25">
    <mergeCell ref="B23:C23"/>
    <mergeCell ref="B24:C24"/>
    <mergeCell ref="B25:C25"/>
    <mergeCell ref="B30:F30"/>
    <mergeCell ref="B26:B29"/>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2:F2"/>
    <mergeCell ref="B4:C4"/>
    <mergeCell ref="B5:C5"/>
    <mergeCell ref="B6:C6"/>
    <mergeCell ref="B7:C7"/>
  </mergeCells>
  <phoneticPr fontId="45" type="noConversion"/>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dimension ref="A1:E28"/>
  <sheetViews>
    <sheetView topLeftCell="B1" workbookViewId="0">
      <selection activeCell="H7" sqref="H7"/>
    </sheetView>
  </sheetViews>
  <sheetFormatPr defaultColWidth="9" defaultRowHeight="14.25"/>
  <cols>
    <col min="1" max="1" width="10.625" style="102" hidden="1" customWidth="1"/>
    <col min="2" max="2" width="59.5" style="102" customWidth="1"/>
    <col min="3" max="3" width="15.625" style="102" hidden="1" customWidth="1"/>
    <col min="4" max="4" width="23" style="102" customWidth="1"/>
    <col min="5" max="5" width="15.625" style="102" hidden="1" customWidth="1"/>
    <col min="6" max="16384" width="9" style="102"/>
  </cols>
  <sheetData>
    <row r="1" spans="1:5" ht="30" customHeight="1">
      <c r="B1" s="10" t="s">
        <v>1516</v>
      </c>
    </row>
    <row r="2" spans="1:5" s="10" customFormat="1" ht="50.1" customHeight="1">
      <c r="B2" s="285" t="s">
        <v>1517</v>
      </c>
      <c r="C2" s="285"/>
      <c r="D2" s="285"/>
      <c r="E2" s="285"/>
    </row>
    <row r="3" spans="1:5" ht="30" customHeight="1">
      <c r="D3" s="103" t="s">
        <v>2</v>
      </c>
      <c r="E3" s="103" t="s">
        <v>2</v>
      </c>
    </row>
    <row r="4" spans="1:5" s="101" customFormat="1" ht="39.950000000000003" customHeight="1">
      <c r="A4" s="104" t="s">
        <v>3</v>
      </c>
      <c r="B4" s="104" t="s">
        <v>4</v>
      </c>
      <c r="C4" s="105" t="s">
        <v>1212</v>
      </c>
      <c r="D4" s="105" t="s">
        <v>8</v>
      </c>
      <c r="E4" s="105" t="s">
        <v>1368</v>
      </c>
    </row>
    <row r="5" spans="1:5" s="10" customFormat="1" ht="20.100000000000001" customHeight="1">
      <c r="A5" s="106"/>
      <c r="B5" s="106" t="s">
        <v>1518</v>
      </c>
      <c r="C5" s="106"/>
      <c r="D5" s="106"/>
      <c r="E5" s="106">
        <f>ROUND(IF(C5&lt;&gt;0,(D5-C5)/C5*100,0),2)</f>
        <v>0</v>
      </c>
    </row>
    <row r="6" spans="1:5" ht="20.100000000000001" customHeight="1">
      <c r="A6" s="107"/>
      <c r="B6" s="107" t="s">
        <v>1519</v>
      </c>
      <c r="C6" s="107"/>
      <c r="D6" s="107"/>
      <c r="E6" s="106">
        <f t="shared" ref="E6:E27" si="0">ROUND(IF(C6&lt;&gt;0,(D6-C6)/C6*100,0),2)</f>
        <v>0</v>
      </c>
    </row>
    <row r="7" spans="1:5" ht="20.100000000000001" customHeight="1">
      <c r="A7" s="107"/>
      <c r="B7" s="108" t="s">
        <v>1520</v>
      </c>
      <c r="C7" s="107"/>
      <c r="D7" s="107"/>
      <c r="E7" s="106">
        <f t="shared" si="0"/>
        <v>0</v>
      </c>
    </row>
    <row r="8" spans="1:5" s="10" customFormat="1" ht="20.100000000000001" customHeight="1">
      <c r="A8" s="106"/>
      <c r="B8" s="106" t="s">
        <v>1521</v>
      </c>
      <c r="C8" s="106"/>
      <c r="D8" s="106"/>
      <c r="E8" s="106">
        <f t="shared" si="0"/>
        <v>0</v>
      </c>
    </row>
    <row r="9" spans="1:5" ht="20.100000000000001" customHeight="1">
      <c r="A9" s="107"/>
      <c r="B9" s="107" t="s">
        <v>1522</v>
      </c>
      <c r="C9" s="107"/>
      <c r="D9" s="107"/>
      <c r="E9" s="106">
        <f t="shared" si="0"/>
        <v>0</v>
      </c>
    </row>
    <row r="10" spans="1:5" ht="20.100000000000001" customHeight="1">
      <c r="A10" s="107"/>
      <c r="B10" s="107" t="s">
        <v>1523</v>
      </c>
      <c r="C10" s="107"/>
      <c r="D10" s="107"/>
      <c r="E10" s="106">
        <f t="shared" si="0"/>
        <v>0</v>
      </c>
    </row>
    <row r="11" spans="1:5" s="10" customFormat="1" ht="20.100000000000001" customHeight="1">
      <c r="A11" s="106"/>
      <c r="B11" s="106" t="s">
        <v>1524</v>
      </c>
      <c r="C11" s="106"/>
      <c r="D11" s="106"/>
      <c r="E11" s="106">
        <f t="shared" si="0"/>
        <v>0</v>
      </c>
    </row>
    <row r="12" spans="1:5" ht="20.100000000000001" customHeight="1">
      <c r="A12" s="107"/>
      <c r="B12" s="107" t="s">
        <v>1525</v>
      </c>
      <c r="C12" s="107"/>
      <c r="D12" s="107"/>
      <c r="E12" s="106">
        <f t="shared" si="0"/>
        <v>0</v>
      </c>
    </row>
    <row r="13" spans="1:5" ht="20.100000000000001" customHeight="1">
      <c r="A13" s="107"/>
      <c r="B13" s="108" t="s">
        <v>1526</v>
      </c>
      <c r="C13" s="107"/>
      <c r="D13" s="107"/>
      <c r="E13" s="106">
        <f t="shared" si="0"/>
        <v>0</v>
      </c>
    </row>
    <row r="14" spans="1:5" ht="20.100000000000001" customHeight="1">
      <c r="A14" s="107"/>
      <c r="B14" s="108" t="s">
        <v>1527</v>
      </c>
      <c r="C14" s="107"/>
      <c r="D14" s="107"/>
      <c r="E14" s="106">
        <f t="shared" si="0"/>
        <v>0</v>
      </c>
    </row>
    <row r="15" spans="1:5" ht="20.100000000000001" customHeight="1">
      <c r="A15" s="107"/>
      <c r="B15" s="108" t="s">
        <v>1528</v>
      </c>
      <c r="C15" s="107"/>
      <c r="D15" s="107"/>
      <c r="E15" s="106">
        <f t="shared" si="0"/>
        <v>0</v>
      </c>
    </row>
    <row r="16" spans="1:5" ht="20.100000000000001" customHeight="1">
      <c r="A16" s="107"/>
      <c r="B16" s="108" t="s">
        <v>1529</v>
      </c>
      <c r="C16" s="107"/>
      <c r="D16" s="107"/>
      <c r="E16" s="106">
        <f t="shared" si="0"/>
        <v>0</v>
      </c>
    </row>
    <row r="17" spans="1:5" ht="20.100000000000001" customHeight="1">
      <c r="A17" s="107"/>
      <c r="B17" s="108" t="s">
        <v>1530</v>
      </c>
      <c r="C17" s="107"/>
      <c r="D17" s="107"/>
      <c r="E17" s="106">
        <f t="shared" si="0"/>
        <v>0</v>
      </c>
    </row>
    <row r="18" spans="1:5" s="10" customFormat="1" ht="20.100000000000001" customHeight="1">
      <c r="A18" s="106"/>
      <c r="B18" s="106" t="s">
        <v>1531</v>
      </c>
      <c r="C18" s="106"/>
      <c r="D18" s="106"/>
      <c r="E18" s="106">
        <f t="shared" si="0"/>
        <v>0</v>
      </c>
    </row>
    <row r="19" spans="1:5" ht="20.100000000000001" customHeight="1">
      <c r="A19" s="107"/>
      <c r="B19" s="107" t="s">
        <v>1532</v>
      </c>
      <c r="C19" s="107"/>
      <c r="D19" s="107"/>
      <c r="E19" s="106">
        <f t="shared" si="0"/>
        <v>0</v>
      </c>
    </row>
    <row r="20" spans="1:5" ht="20.100000000000001" customHeight="1">
      <c r="A20" s="107"/>
      <c r="B20" s="108" t="s">
        <v>1533</v>
      </c>
      <c r="C20" s="107"/>
      <c r="D20" s="107"/>
      <c r="E20" s="106">
        <f t="shared" si="0"/>
        <v>0</v>
      </c>
    </row>
    <row r="21" spans="1:5" ht="20.100000000000001" customHeight="1">
      <c r="A21" s="107"/>
      <c r="B21" s="108" t="s">
        <v>1534</v>
      </c>
      <c r="C21" s="107"/>
      <c r="D21" s="107"/>
      <c r="E21" s="106">
        <f t="shared" si="0"/>
        <v>0</v>
      </c>
    </row>
    <row r="22" spans="1:5" s="10" customFormat="1" ht="20.100000000000001" customHeight="1">
      <c r="A22" s="106"/>
      <c r="B22" s="106" t="s">
        <v>1535</v>
      </c>
      <c r="C22" s="106"/>
      <c r="D22" s="106"/>
      <c r="E22" s="106">
        <f t="shared" si="0"/>
        <v>0</v>
      </c>
    </row>
    <row r="23" spans="1:5" ht="20.100000000000001" customHeight="1">
      <c r="A23" s="107"/>
      <c r="B23" s="107" t="s">
        <v>1536</v>
      </c>
      <c r="C23" s="107"/>
      <c r="D23" s="107"/>
      <c r="E23" s="106">
        <f t="shared" si="0"/>
        <v>0</v>
      </c>
    </row>
    <row r="24" spans="1:5" ht="20.100000000000001" customHeight="1">
      <c r="A24" s="107"/>
      <c r="B24" s="108" t="s">
        <v>1537</v>
      </c>
      <c r="C24" s="107"/>
      <c r="D24" s="107"/>
      <c r="E24" s="106">
        <f t="shared" si="0"/>
        <v>0</v>
      </c>
    </row>
    <row r="25" spans="1:5" s="10" customFormat="1" ht="20.100000000000001" customHeight="1">
      <c r="A25" s="106"/>
      <c r="B25" s="106" t="s">
        <v>1538</v>
      </c>
      <c r="C25" s="106"/>
      <c r="D25" s="106"/>
      <c r="E25" s="106">
        <f t="shared" si="0"/>
        <v>0</v>
      </c>
    </row>
    <row r="26" spans="1:5" ht="20.100000000000001" customHeight="1">
      <c r="A26" s="107"/>
      <c r="B26" s="107" t="s">
        <v>1539</v>
      </c>
      <c r="C26" s="107"/>
      <c r="D26" s="107"/>
      <c r="E26" s="106">
        <f t="shared" si="0"/>
        <v>0</v>
      </c>
    </row>
    <row r="27" spans="1:5" s="10" customFormat="1" ht="20.100000000000001" customHeight="1">
      <c r="A27" s="106"/>
      <c r="B27" s="104" t="s">
        <v>1540</v>
      </c>
      <c r="C27" s="106"/>
      <c r="D27" s="106"/>
      <c r="E27" s="106">
        <f t="shared" si="0"/>
        <v>0</v>
      </c>
    </row>
    <row r="28" spans="1:5">
      <c r="B28" s="286" t="s">
        <v>1541</v>
      </c>
      <c r="C28" s="286"/>
      <c r="D28" s="286"/>
      <c r="E28" s="286"/>
    </row>
  </sheetData>
  <mergeCells count="2">
    <mergeCell ref="B2:E2"/>
    <mergeCell ref="B28:E28"/>
  </mergeCells>
  <phoneticPr fontId="45"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D25"/>
  <sheetViews>
    <sheetView topLeftCell="A8" workbookViewId="0">
      <selection activeCell="D7" sqref="D7"/>
    </sheetView>
  </sheetViews>
  <sheetFormatPr defaultColWidth="9" defaultRowHeight="14.25"/>
  <cols>
    <col min="1" max="1" width="35.625" style="111" customWidth="1"/>
    <col min="2" max="2" width="13.75" style="111" customWidth="1"/>
    <col min="3" max="3" width="35.625" style="111" customWidth="1"/>
    <col min="4" max="4" width="13.875" style="111" customWidth="1"/>
    <col min="5" max="16384" width="9" style="111"/>
  </cols>
  <sheetData>
    <row r="1" spans="1:4" s="109" customFormat="1" ht="30" customHeight="1">
      <c r="A1" s="109" t="s">
        <v>73</v>
      </c>
    </row>
    <row r="2" spans="1:4" s="109" customFormat="1" ht="50.1" customHeight="1">
      <c r="A2" s="258" t="s">
        <v>74</v>
      </c>
      <c r="B2" s="258"/>
      <c r="C2" s="258"/>
      <c r="D2" s="258"/>
    </row>
    <row r="3" spans="1:4" ht="30" customHeight="1">
      <c r="D3" s="112" t="s">
        <v>2</v>
      </c>
    </row>
    <row r="4" spans="1:4" s="110" customFormat="1" ht="39.950000000000003" customHeight="1">
      <c r="A4" s="113" t="s">
        <v>75</v>
      </c>
      <c r="B4" s="114" t="s">
        <v>8</v>
      </c>
      <c r="C4" s="113" t="s">
        <v>76</v>
      </c>
      <c r="D4" s="114" t="s">
        <v>8</v>
      </c>
    </row>
    <row r="5" spans="1:4" s="109" customFormat="1" ht="27" customHeight="1">
      <c r="A5" s="115" t="s">
        <v>77</v>
      </c>
      <c r="B5" s="214">
        <v>66339</v>
      </c>
      <c r="C5" s="115" t="s">
        <v>78</v>
      </c>
      <c r="D5" s="214">
        <v>90541</v>
      </c>
    </row>
    <row r="6" spans="1:4" s="109" customFormat="1" ht="27" customHeight="1">
      <c r="A6" s="115" t="s">
        <v>79</v>
      </c>
      <c r="B6" s="214">
        <v>28518</v>
      </c>
      <c r="C6" s="115" t="s">
        <v>80</v>
      </c>
      <c r="D6" s="215">
        <v>4316</v>
      </c>
    </row>
    <row r="7" spans="1:4" ht="27" customHeight="1">
      <c r="A7" s="116" t="s">
        <v>81</v>
      </c>
      <c r="B7" s="216">
        <f>B8+B9+B10</f>
        <v>1702</v>
      </c>
      <c r="C7" s="116" t="s">
        <v>82</v>
      </c>
      <c r="D7" s="217">
        <v>4316</v>
      </c>
    </row>
    <row r="8" spans="1:4" ht="27" customHeight="1">
      <c r="A8" s="116" t="s">
        <v>83</v>
      </c>
      <c r="B8" s="218">
        <v>1702</v>
      </c>
      <c r="C8" s="116" t="s">
        <v>84</v>
      </c>
      <c r="D8" s="218">
        <v>14</v>
      </c>
    </row>
    <row r="9" spans="1:4" ht="27" customHeight="1">
      <c r="A9" s="116" t="s">
        <v>85</v>
      </c>
      <c r="B9" s="218"/>
      <c r="C9" s="116" t="s">
        <v>86</v>
      </c>
      <c r="D9" s="218">
        <v>4302</v>
      </c>
    </row>
    <row r="10" spans="1:4" ht="27" customHeight="1">
      <c r="A10" s="116" t="s">
        <v>87</v>
      </c>
      <c r="B10" s="218"/>
      <c r="C10" s="116" t="s">
        <v>88</v>
      </c>
      <c r="D10" s="216"/>
    </row>
    <row r="11" spans="1:4" ht="27" customHeight="1">
      <c r="A11" s="116" t="s">
        <v>89</v>
      </c>
      <c r="B11" s="218"/>
      <c r="C11" s="116" t="s">
        <v>90</v>
      </c>
      <c r="D11" s="216"/>
    </row>
    <row r="12" spans="1:4" ht="27" customHeight="1">
      <c r="A12" s="116" t="s">
        <v>91</v>
      </c>
      <c r="B12" s="216">
        <v>22859</v>
      </c>
      <c r="C12" s="116" t="s">
        <v>92</v>
      </c>
      <c r="D12" s="216"/>
    </row>
    <row r="13" spans="1:4" ht="27" customHeight="1">
      <c r="A13" s="116" t="s">
        <v>93</v>
      </c>
      <c r="B13" s="218">
        <v>22846</v>
      </c>
      <c r="C13" s="116" t="s">
        <v>94</v>
      </c>
      <c r="D13" s="216"/>
    </row>
    <row r="14" spans="1:4" ht="27" customHeight="1">
      <c r="A14" s="116" t="s">
        <v>95</v>
      </c>
      <c r="B14" s="216">
        <v>13</v>
      </c>
      <c r="C14" s="116" t="s">
        <v>96</v>
      </c>
      <c r="D14" s="214"/>
    </row>
    <row r="15" spans="1:4" ht="27" customHeight="1">
      <c r="A15" s="116" t="s">
        <v>97</v>
      </c>
      <c r="B15" s="216"/>
      <c r="C15" s="116" t="s">
        <v>98</v>
      </c>
      <c r="D15" s="216"/>
    </row>
    <row r="16" spans="1:4" ht="27" customHeight="1">
      <c r="A16" s="116" t="s">
        <v>99</v>
      </c>
      <c r="B16" s="216"/>
      <c r="C16" s="116"/>
      <c r="D16" s="216"/>
    </row>
    <row r="17" spans="1:4" ht="27" customHeight="1">
      <c r="A17" s="116" t="s">
        <v>100</v>
      </c>
      <c r="B17" s="216"/>
      <c r="C17" s="115"/>
      <c r="D17" s="214"/>
    </row>
    <row r="18" spans="1:4" ht="27" customHeight="1">
      <c r="A18" s="116" t="s">
        <v>101</v>
      </c>
      <c r="B18" s="216"/>
      <c r="C18" s="116"/>
      <c r="D18" s="216"/>
    </row>
    <row r="19" spans="1:4" ht="27" customHeight="1">
      <c r="A19" s="116" t="s">
        <v>102</v>
      </c>
      <c r="B19" s="218">
        <v>3957</v>
      </c>
      <c r="C19" s="116"/>
      <c r="D19" s="216"/>
    </row>
    <row r="20" spans="1:4" ht="27" customHeight="1">
      <c r="A20" s="115" t="s">
        <v>103</v>
      </c>
      <c r="B20" s="214"/>
      <c r="C20" s="116"/>
      <c r="D20" s="216"/>
    </row>
    <row r="21" spans="1:4" ht="27" customHeight="1">
      <c r="A21" s="116" t="s">
        <v>104</v>
      </c>
      <c r="B21" s="216"/>
      <c r="C21" s="116"/>
      <c r="D21" s="216"/>
    </row>
    <row r="22" spans="1:4" ht="27" customHeight="1">
      <c r="A22" s="116" t="s">
        <v>105</v>
      </c>
      <c r="B22" s="216"/>
      <c r="C22" s="116"/>
      <c r="D22" s="216"/>
    </row>
    <row r="23" spans="1:4" ht="27" customHeight="1">
      <c r="A23" s="116" t="s">
        <v>106</v>
      </c>
      <c r="B23" s="216"/>
      <c r="C23" s="116"/>
      <c r="D23" s="216"/>
    </row>
    <row r="24" spans="1:4" ht="27" customHeight="1">
      <c r="A24" s="116"/>
      <c r="B24" s="216"/>
      <c r="C24" s="116"/>
      <c r="D24" s="216"/>
    </row>
    <row r="25" spans="1:4" s="109" customFormat="1" ht="27" customHeight="1">
      <c r="A25" s="113" t="s">
        <v>107</v>
      </c>
      <c r="B25" s="214">
        <f>B5+B6+B20</f>
        <v>94857</v>
      </c>
      <c r="C25" s="113" t="s">
        <v>108</v>
      </c>
      <c r="D25" s="215">
        <f>D5+D6+D14</f>
        <v>94857</v>
      </c>
    </row>
  </sheetData>
  <mergeCells count="1">
    <mergeCell ref="A2:D2"/>
  </mergeCells>
  <phoneticPr fontId="45" type="noConversion"/>
  <pageMargins left="0.7" right="0.7" top="0.75" bottom="0.75" header="0.3" footer="0.3"/>
  <pageSetup paperSize="9" orientation="portrait" horizontalDpi="200" verticalDpi="300"/>
</worksheet>
</file>

<file path=xl/worksheets/sheet30.xml><?xml version="1.0" encoding="utf-8"?>
<worksheet xmlns="http://schemas.openxmlformats.org/spreadsheetml/2006/main" xmlns:r="http://schemas.openxmlformats.org/officeDocument/2006/relationships">
  <dimension ref="A1:IV48"/>
  <sheetViews>
    <sheetView topLeftCell="A11" workbookViewId="0">
      <selection activeCell="F8" sqref="F8"/>
    </sheetView>
  </sheetViews>
  <sheetFormatPr defaultColWidth="8.875" defaultRowHeight="13.5"/>
  <cols>
    <col min="1" max="1" width="35.625" style="87" customWidth="1"/>
    <col min="2" max="2" width="15.625" style="87" customWidth="1"/>
    <col min="3" max="3" width="35.625" style="87" customWidth="1"/>
    <col min="4" max="4" width="15.625" style="87" customWidth="1"/>
    <col min="5" max="16384" width="8.875" style="87"/>
  </cols>
  <sheetData>
    <row r="1" spans="1:4" s="82" customFormat="1" ht="30" customHeight="1">
      <c r="A1" s="10" t="s">
        <v>1542</v>
      </c>
      <c r="B1" s="88"/>
    </row>
    <row r="2" spans="1:4" s="83" customFormat="1" ht="50.1" customHeight="1">
      <c r="A2" s="287" t="s">
        <v>1543</v>
      </c>
      <c r="B2" s="287"/>
      <c r="C2" s="287"/>
      <c r="D2" s="287"/>
    </row>
    <row r="3" spans="1:4" s="84" customFormat="1" ht="30" customHeight="1">
      <c r="D3" s="89" t="s">
        <v>2</v>
      </c>
    </row>
    <row r="4" spans="1:4" s="85" customFormat="1" ht="39.950000000000003" customHeight="1">
      <c r="A4" s="90" t="s">
        <v>75</v>
      </c>
      <c r="B4" s="91" t="s">
        <v>8</v>
      </c>
      <c r="C4" s="92" t="s">
        <v>76</v>
      </c>
      <c r="D4" s="92" t="s">
        <v>8</v>
      </c>
    </row>
    <row r="5" spans="1:4" s="6" customFormat="1" ht="20.100000000000001" customHeight="1">
      <c r="A5" s="93" t="s">
        <v>1544</v>
      </c>
      <c r="B5" s="93"/>
      <c r="C5" s="93" t="s">
        <v>1545</v>
      </c>
      <c r="D5" s="93"/>
    </row>
    <row r="6" spans="1:4" s="29" customFormat="1" ht="20.100000000000001" customHeight="1">
      <c r="A6" s="93" t="s">
        <v>79</v>
      </c>
      <c r="B6" s="93"/>
      <c r="C6" s="93" t="s">
        <v>80</v>
      </c>
      <c r="D6" s="93"/>
    </row>
    <row r="7" spans="1:4" s="6" customFormat="1" ht="20.100000000000001" customHeight="1">
      <c r="A7" s="94" t="s">
        <v>1546</v>
      </c>
      <c r="B7" s="95"/>
      <c r="C7" s="94" t="s">
        <v>1547</v>
      </c>
      <c r="D7" s="95"/>
    </row>
    <row r="8" spans="1:4" s="29" customFormat="1" ht="20.100000000000001" customHeight="1">
      <c r="A8" s="96" t="s">
        <v>1548</v>
      </c>
      <c r="B8" s="95"/>
      <c r="C8" s="97" t="s">
        <v>1548</v>
      </c>
      <c r="D8" s="95"/>
    </row>
    <row r="9" spans="1:4" s="6" customFormat="1" ht="20.100000000000001" customHeight="1">
      <c r="A9" s="96" t="s">
        <v>1549</v>
      </c>
      <c r="B9" s="95"/>
      <c r="C9" s="97" t="s">
        <v>1549</v>
      </c>
      <c r="D9" s="95"/>
    </row>
    <row r="10" spans="1:4" s="29" customFormat="1" ht="20.100000000000001" customHeight="1">
      <c r="A10" s="96" t="s">
        <v>1550</v>
      </c>
      <c r="B10" s="95"/>
      <c r="C10" s="97" t="s">
        <v>1550</v>
      </c>
      <c r="D10" s="95"/>
    </row>
    <row r="11" spans="1:4" s="6" customFormat="1" ht="20.100000000000001" customHeight="1">
      <c r="A11" s="97" t="s">
        <v>1551</v>
      </c>
      <c r="B11" s="95"/>
      <c r="C11" s="97" t="s">
        <v>1552</v>
      </c>
      <c r="D11" s="95"/>
    </row>
    <row r="12" spans="1:4" s="29" customFormat="1" ht="20.100000000000001" customHeight="1">
      <c r="A12" s="97" t="s">
        <v>1552</v>
      </c>
      <c r="B12" s="95"/>
      <c r="C12" s="97" t="s">
        <v>1553</v>
      </c>
      <c r="D12" s="95"/>
    </row>
    <row r="13" spans="1:4" s="6" customFormat="1" ht="20.100000000000001" customHeight="1">
      <c r="A13" s="97" t="s">
        <v>1553</v>
      </c>
      <c r="B13" s="95"/>
      <c r="C13" s="94" t="s">
        <v>1554</v>
      </c>
      <c r="D13" s="95"/>
    </row>
    <row r="14" spans="1:4" s="29" customFormat="1" ht="20.100000000000001" customHeight="1">
      <c r="A14" s="97" t="s">
        <v>1555</v>
      </c>
      <c r="B14" s="95"/>
      <c r="C14" s="96" t="s">
        <v>1548</v>
      </c>
      <c r="D14" s="95"/>
    </row>
    <row r="15" spans="1:4" s="6" customFormat="1" ht="20.100000000000001" customHeight="1">
      <c r="A15" s="94" t="s">
        <v>1556</v>
      </c>
      <c r="B15" s="95"/>
      <c r="C15" s="96" t="s">
        <v>1549</v>
      </c>
      <c r="D15" s="95"/>
    </row>
    <row r="16" spans="1:4" s="29" customFormat="1" ht="20.100000000000001" customHeight="1">
      <c r="A16" s="97" t="s">
        <v>1548</v>
      </c>
      <c r="B16" s="95"/>
      <c r="C16" s="96" t="s">
        <v>1550</v>
      </c>
      <c r="D16" s="95"/>
    </row>
    <row r="17" spans="1:4" s="6" customFormat="1" ht="20.100000000000001" customHeight="1">
      <c r="A17" s="97" t="s">
        <v>1549</v>
      </c>
      <c r="B17" s="95"/>
      <c r="C17" s="97" t="s">
        <v>1551</v>
      </c>
      <c r="D17" s="95"/>
    </row>
    <row r="18" spans="1:4" s="29" customFormat="1" ht="20.100000000000001" customHeight="1">
      <c r="A18" s="97" t="s">
        <v>1550</v>
      </c>
      <c r="B18" s="95"/>
      <c r="C18" s="97" t="s">
        <v>1552</v>
      </c>
      <c r="D18" s="95"/>
    </row>
    <row r="19" spans="1:4" s="6" customFormat="1">
      <c r="A19" s="97" t="s">
        <v>1552</v>
      </c>
      <c r="B19" s="95"/>
      <c r="C19" s="97" t="s">
        <v>1553</v>
      </c>
      <c r="D19" s="95"/>
    </row>
    <row r="20" spans="1:4" s="6" customFormat="1">
      <c r="A20" s="97" t="s">
        <v>1553</v>
      </c>
      <c r="B20" s="95"/>
      <c r="C20" s="97" t="s">
        <v>1555</v>
      </c>
      <c r="D20" s="95"/>
    </row>
    <row r="21" spans="1:4" s="29" customFormat="1">
      <c r="A21" s="94" t="s">
        <v>1557</v>
      </c>
      <c r="B21" s="95"/>
      <c r="C21" s="94" t="s">
        <v>1558</v>
      </c>
      <c r="D21" s="95"/>
    </row>
    <row r="22" spans="1:4" s="29" customFormat="1">
      <c r="A22" s="96" t="s">
        <v>1548</v>
      </c>
      <c r="B22" s="95"/>
      <c r="C22" s="96" t="s">
        <v>1548</v>
      </c>
      <c r="D22" s="95"/>
    </row>
    <row r="23" spans="1:4" s="29" customFormat="1">
      <c r="A23" s="96" t="s">
        <v>1549</v>
      </c>
      <c r="B23" s="95"/>
      <c r="C23" s="96" t="s">
        <v>1549</v>
      </c>
      <c r="D23" s="95"/>
    </row>
    <row r="24" spans="1:4" s="29" customFormat="1">
      <c r="A24" s="96" t="s">
        <v>1550</v>
      </c>
      <c r="B24" s="95"/>
      <c r="C24" s="96" t="s">
        <v>1550</v>
      </c>
      <c r="D24" s="95"/>
    </row>
    <row r="25" spans="1:4" s="29" customFormat="1">
      <c r="A25" s="97" t="s">
        <v>1551</v>
      </c>
      <c r="B25" s="95"/>
      <c r="C25" s="97" t="s">
        <v>1551</v>
      </c>
      <c r="D25" s="95"/>
    </row>
    <row r="26" spans="1:4" s="29" customFormat="1">
      <c r="A26" s="97" t="s">
        <v>1552</v>
      </c>
      <c r="B26" s="95"/>
      <c r="C26" s="97" t="s">
        <v>1552</v>
      </c>
      <c r="D26" s="95"/>
    </row>
    <row r="27" spans="1:4" s="29" customFormat="1">
      <c r="A27" s="97" t="s">
        <v>1553</v>
      </c>
      <c r="B27" s="95"/>
      <c r="C27" s="97" t="s">
        <v>1553</v>
      </c>
      <c r="D27" s="95"/>
    </row>
    <row r="28" spans="1:4" s="29" customFormat="1">
      <c r="A28" s="97" t="s">
        <v>1555</v>
      </c>
      <c r="B28" s="95"/>
      <c r="C28" s="97" t="s">
        <v>1555</v>
      </c>
      <c r="D28" s="95"/>
    </row>
    <row r="29" spans="1:4" s="29" customFormat="1">
      <c r="A29" s="98" t="s">
        <v>1559</v>
      </c>
      <c r="B29" s="95"/>
      <c r="C29" s="94"/>
      <c r="D29" s="95"/>
    </row>
    <row r="30" spans="1:4" s="29" customFormat="1">
      <c r="A30" s="96" t="s">
        <v>1548</v>
      </c>
      <c r="B30" s="95"/>
      <c r="C30" s="96"/>
      <c r="D30" s="95"/>
    </row>
    <row r="31" spans="1:4" s="29" customFormat="1">
      <c r="A31" s="96" t="s">
        <v>1549</v>
      </c>
      <c r="B31" s="95"/>
      <c r="C31" s="96"/>
      <c r="D31" s="95"/>
    </row>
    <row r="32" spans="1:4" s="29" customFormat="1">
      <c r="A32" s="96" t="s">
        <v>1550</v>
      </c>
      <c r="B32" s="95"/>
      <c r="C32" s="96"/>
      <c r="D32" s="95"/>
    </row>
    <row r="33" spans="1:256" s="29" customFormat="1" ht="20.100000000000001" customHeight="1">
      <c r="A33" s="97" t="s">
        <v>1551</v>
      </c>
      <c r="B33" s="95"/>
      <c r="C33" s="96"/>
      <c r="D33" s="95"/>
    </row>
    <row r="34" spans="1:256" s="29" customFormat="1" ht="20.100000000000001" customHeight="1">
      <c r="A34" s="97" t="s">
        <v>1552</v>
      </c>
      <c r="B34" s="95"/>
      <c r="C34" s="96"/>
      <c r="D34" s="95"/>
    </row>
    <row r="35" spans="1:256" s="29" customFormat="1" ht="20.100000000000001" customHeight="1">
      <c r="A35" s="97" t="s">
        <v>1553</v>
      </c>
      <c r="B35" s="95"/>
      <c r="C35" s="96"/>
      <c r="D35" s="95"/>
    </row>
    <row r="36" spans="1:256" s="29" customFormat="1" ht="20.100000000000001" customHeight="1">
      <c r="A36" s="97" t="s">
        <v>1555</v>
      </c>
      <c r="B36" s="95"/>
      <c r="C36" s="96"/>
      <c r="D36" s="95"/>
    </row>
    <row r="37" spans="1:256" s="29" customFormat="1" ht="20.100000000000001" customHeight="1">
      <c r="A37" s="96"/>
      <c r="B37" s="95"/>
      <c r="C37" s="96"/>
      <c r="D37" s="95"/>
    </row>
    <row r="38" spans="1:256" s="6" customFormat="1" ht="20.100000000000001" customHeight="1">
      <c r="A38" s="14" t="s">
        <v>107</v>
      </c>
      <c r="B38" s="93"/>
      <c r="C38" s="99" t="s">
        <v>108</v>
      </c>
      <c r="D38" s="93"/>
    </row>
    <row r="39" spans="1:256" s="6" customFormat="1" ht="20.100000000000001" customHeight="1">
      <c r="A39" s="95"/>
      <c r="B39" s="95"/>
      <c r="C39" s="93" t="s">
        <v>1560</v>
      </c>
      <c r="D39" s="93"/>
    </row>
    <row r="40" spans="1:256" s="6" customFormat="1" ht="20.100000000000001" customHeight="1">
      <c r="A40" s="95"/>
      <c r="B40" s="95"/>
      <c r="C40" s="94" t="s">
        <v>1548</v>
      </c>
      <c r="D40" s="95"/>
    </row>
    <row r="41" spans="1:256" s="6" customFormat="1" ht="20.100000000000001" customHeight="1">
      <c r="A41" s="95"/>
      <c r="B41" s="95"/>
      <c r="C41" s="94" t="s">
        <v>1549</v>
      </c>
      <c r="D41" s="95"/>
      <c r="P41" s="100"/>
    </row>
    <row r="42" spans="1:256" s="6" customFormat="1" ht="20.100000000000001" customHeight="1">
      <c r="A42" s="95"/>
      <c r="B42" s="95"/>
      <c r="C42" s="94" t="s">
        <v>1550</v>
      </c>
      <c r="D42" s="95"/>
    </row>
    <row r="43" spans="1:256" s="6" customFormat="1" ht="20.100000000000001" customHeight="1">
      <c r="A43" s="95"/>
      <c r="B43" s="95"/>
      <c r="C43" s="94" t="s">
        <v>1551</v>
      </c>
      <c r="D43" s="95"/>
    </row>
    <row r="44" spans="1:256" s="6" customFormat="1" ht="20.100000000000001" customHeight="1">
      <c r="A44" s="95"/>
      <c r="B44" s="95"/>
      <c r="C44" s="94" t="s">
        <v>1552</v>
      </c>
      <c r="D44" s="95"/>
    </row>
    <row r="45" spans="1:256" s="6" customFormat="1" ht="20.100000000000001" customHeight="1">
      <c r="A45" s="95"/>
      <c r="B45" s="95"/>
      <c r="C45" s="94" t="s">
        <v>1553</v>
      </c>
      <c r="D45" s="95"/>
    </row>
    <row r="46" spans="1:256" s="6" customFormat="1" ht="20.100000000000001" customHeight="1">
      <c r="A46" s="95"/>
      <c r="B46" s="95"/>
      <c r="C46" s="94" t="s">
        <v>1555</v>
      </c>
      <c r="D46" s="95"/>
    </row>
    <row r="47" spans="1:256" s="86" customFormat="1" ht="60.95" customHeight="1">
      <c r="A47" s="286" t="s">
        <v>1541</v>
      </c>
      <c r="B47" s="286"/>
      <c r="C47" s="286"/>
      <c r="D47" s="286"/>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row>
    <row r="48" spans="1:256" ht="24" customHeight="1"/>
  </sheetData>
  <mergeCells count="2">
    <mergeCell ref="A2:D2"/>
    <mergeCell ref="A47:D47"/>
  </mergeCells>
  <phoneticPr fontId="45" type="noConversion"/>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dimension ref="A1:F30"/>
  <sheetViews>
    <sheetView topLeftCell="B1" workbookViewId="0">
      <selection activeCell="G5" sqref="G5"/>
    </sheetView>
  </sheetViews>
  <sheetFormatPr defaultColWidth="9" defaultRowHeight="14.25"/>
  <cols>
    <col min="1" max="1" width="10.625" style="111" hidden="1" customWidth="1"/>
    <col min="2" max="2" width="25.625" style="111" customWidth="1"/>
    <col min="3" max="3" width="42.125" style="111" customWidth="1"/>
    <col min="4" max="4" width="15.625" style="111" hidden="1" customWidth="1"/>
    <col min="5" max="5" width="22" style="111" customWidth="1"/>
    <col min="6" max="6" width="15.625" style="111" hidden="1" customWidth="1"/>
    <col min="7" max="16384" width="9" style="111"/>
  </cols>
  <sheetData>
    <row r="1" spans="1:6" ht="30" customHeight="1">
      <c r="B1" s="109" t="s">
        <v>1561</v>
      </c>
      <c r="C1" s="109"/>
    </row>
    <row r="2" spans="1:6" s="109" customFormat="1" ht="50.1" customHeight="1">
      <c r="B2" s="248" t="s">
        <v>1562</v>
      </c>
      <c r="C2" s="248"/>
      <c r="D2" s="248"/>
      <c r="E2" s="248"/>
      <c r="F2" s="248"/>
    </row>
    <row r="3" spans="1:6" ht="30" customHeight="1">
      <c r="E3" s="112" t="s">
        <v>2</v>
      </c>
      <c r="F3" s="112" t="s">
        <v>2</v>
      </c>
    </row>
    <row r="4" spans="1:6" s="110" customFormat="1" ht="39.950000000000003" customHeight="1">
      <c r="A4" s="113" t="s">
        <v>3</v>
      </c>
      <c r="B4" s="275" t="s">
        <v>4</v>
      </c>
      <c r="C4" s="276"/>
      <c r="D4" s="114" t="s">
        <v>1212</v>
      </c>
      <c r="E4" s="114" t="s">
        <v>8</v>
      </c>
      <c r="F4" s="114" t="s">
        <v>1368</v>
      </c>
    </row>
    <row r="5" spans="1:6" s="109" customFormat="1" ht="20.100000000000001" customHeight="1">
      <c r="A5" s="115"/>
      <c r="B5" s="277" t="s">
        <v>1492</v>
      </c>
      <c r="C5" s="278"/>
      <c r="D5" s="115"/>
      <c r="E5" s="115"/>
      <c r="F5" s="115">
        <f>ROUND(IF(D5&lt;&gt;0,(E5-D5)/D5*100,0),2)</f>
        <v>0</v>
      </c>
    </row>
    <row r="6" spans="1:6" ht="20.100000000000001" customHeight="1">
      <c r="A6" s="116"/>
      <c r="B6" s="279" t="s">
        <v>1493</v>
      </c>
      <c r="C6" s="280"/>
      <c r="D6" s="116"/>
      <c r="E6" s="116"/>
      <c r="F6" s="115">
        <f t="shared" ref="F6:F29" si="0">ROUND(IF(D6&lt;&gt;0,(E6-D6)/D6*100,0),2)</f>
        <v>0</v>
      </c>
    </row>
    <row r="7" spans="1:6" ht="20.100000000000001" customHeight="1">
      <c r="A7" s="116"/>
      <c r="B7" s="279" t="s">
        <v>1494</v>
      </c>
      <c r="C7" s="280"/>
      <c r="D7" s="116"/>
      <c r="E7" s="116"/>
      <c r="F7" s="115">
        <f t="shared" si="0"/>
        <v>0</v>
      </c>
    </row>
    <row r="8" spans="1:6" ht="20.100000000000001" customHeight="1">
      <c r="A8" s="116"/>
      <c r="B8" s="279" t="s">
        <v>1495</v>
      </c>
      <c r="C8" s="280"/>
      <c r="D8" s="116"/>
      <c r="E8" s="116"/>
      <c r="F8" s="115">
        <f t="shared" si="0"/>
        <v>0</v>
      </c>
    </row>
    <row r="9" spans="1:6" s="109" customFormat="1" ht="20.100000000000001" customHeight="1">
      <c r="A9" s="115"/>
      <c r="B9" s="277" t="s">
        <v>1496</v>
      </c>
      <c r="C9" s="278"/>
      <c r="D9" s="115"/>
      <c r="E9" s="115"/>
      <c r="F9" s="115">
        <f t="shared" si="0"/>
        <v>0</v>
      </c>
    </row>
    <row r="10" spans="1:6" ht="20.100000000000001" customHeight="1">
      <c r="A10" s="116"/>
      <c r="B10" s="279" t="s">
        <v>1497</v>
      </c>
      <c r="C10" s="280"/>
      <c r="D10" s="116"/>
      <c r="E10" s="116"/>
      <c r="F10" s="115">
        <f t="shared" si="0"/>
        <v>0</v>
      </c>
    </row>
    <row r="11" spans="1:6" ht="20.100000000000001" customHeight="1">
      <c r="A11" s="116"/>
      <c r="B11" s="279" t="s">
        <v>1498</v>
      </c>
      <c r="C11" s="280"/>
      <c r="D11" s="116"/>
      <c r="E11" s="116"/>
      <c r="F11" s="115">
        <f t="shared" si="0"/>
        <v>0</v>
      </c>
    </row>
    <row r="12" spans="1:6" ht="20.100000000000001" customHeight="1">
      <c r="A12" s="116"/>
      <c r="B12" s="281" t="s">
        <v>1499</v>
      </c>
      <c r="C12" s="281"/>
      <c r="D12" s="116"/>
      <c r="E12" s="116"/>
      <c r="F12" s="115">
        <f t="shared" si="0"/>
        <v>0</v>
      </c>
    </row>
    <row r="13" spans="1:6" s="109" customFormat="1" ht="20.100000000000001" customHeight="1">
      <c r="A13" s="115"/>
      <c r="B13" s="277" t="s">
        <v>1500</v>
      </c>
      <c r="C13" s="278"/>
      <c r="D13" s="115"/>
      <c r="E13" s="115"/>
      <c r="F13" s="115">
        <f t="shared" si="0"/>
        <v>0</v>
      </c>
    </row>
    <row r="14" spans="1:6" ht="20.100000000000001" customHeight="1">
      <c r="A14" s="116"/>
      <c r="B14" s="279" t="s">
        <v>1501</v>
      </c>
      <c r="C14" s="280"/>
      <c r="D14" s="116"/>
      <c r="E14" s="116"/>
      <c r="F14" s="115">
        <f t="shared" si="0"/>
        <v>0</v>
      </c>
    </row>
    <row r="15" spans="1:6" ht="20.100000000000001" customHeight="1">
      <c r="A15" s="116"/>
      <c r="B15" s="279" t="s">
        <v>1502</v>
      </c>
      <c r="C15" s="280"/>
      <c r="D15" s="116"/>
      <c r="E15" s="116"/>
      <c r="F15" s="115">
        <f t="shared" si="0"/>
        <v>0</v>
      </c>
    </row>
    <row r="16" spans="1:6" s="109" customFormat="1" ht="20.100000000000001" customHeight="1">
      <c r="A16" s="115"/>
      <c r="B16" s="277" t="s">
        <v>1503</v>
      </c>
      <c r="C16" s="278"/>
      <c r="D16" s="115"/>
      <c r="E16" s="115"/>
      <c r="F16" s="115">
        <f t="shared" si="0"/>
        <v>0</v>
      </c>
    </row>
    <row r="17" spans="1:6" ht="20.100000000000001" customHeight="1">
      <c r="A17" s="116"/>
      <c r="B17" s="281" t="s">
        <v>1504</v>
      </c>
      <c r="C17" s="281"/>
      <c r="D17" s="116"/>
      <c r="E17" s="116"/>
      <c r="F17" s="115">
        <f t="shared" si="0"/>
        <v>0</v>
      </c>
    </row>
    <row r="18" spans="1:6" ht="20.100000000000001" customHeight="1">
      <c r="A18" s="116"/>
      <c r="B18" s="281" t="s">
        <v>1505</v>
      </c>
      <c r="C18" s="281"/>
      <c r="D18" s="116"/>
      <c r="E18" s="116"/>
      <c r="F18" s="115">
        <f t="shared" si="0"/>
        <v>0</v>
      </c>
    </row>
    <row r="19" spans="1:6" s="109" customFormat="1" ht="20.100000000000001" customHeight="1">
      <c r="A19" s="115"/>
      <c r="B19" s="282" t="s">
        <v>1506</v>
      </c>
      <c r="C19" s="282"/>
      <c r="D19" s="115"/>
      <c r="E19" s="115"/>
      <c r="F19" s="115">
        <f t="shared" si="0"/>
        <v>0</v>
      </c>
    </row>
    <row r="20" spans="1:6" ht="20.100000000000001" customHeight="1">
      <c r="A20" s="116"/>
      <c r="B20" s="281" t="s">
        <v>1507</v>
      </c>
      <c r="C20" s="281"/>
      <c r="D20" s="116"/>
      <c r="E20" s="116"/>
      <c r="F20" s="115">
        <f t="shared" si="0"/>
        <v>0</v>
      </c>
    </row>
    <row r="21" spans="1:6" ht="20.100000000000001" customHeight="1">
      <c r="A21" s="116"/>
      <c r="B21" s="281" t="s">
        <v>1508</v>
      </c>
      <c r="C21" s="281"/>
      <c r="D21" s="116"/>
      <c r="E21" s="116"/>
      <c r="F21" s="115">
        <f t="shared" si="0"/>
        <v>0</v>
      </c>
    </row>
    <row r="22" spans="1:6" s="109" customFormat="1" ht="20.100000000000001" customHeight="1">
      <c r="A22" s="115"/>
      <c r="B22" s="282" t="s">
        <v>1509</v>
      </c>
      <c r="C22" s="282"/>
      <c r="D22" s="115"/>
      <c r="E22" s="115"/>
      <c r="F22" s="115">
        <f t="shared" si="0"/>
        <v>0</v>
      </c>
    </row>
    <row r="23" spans="1:6" ht="20.100000000000001" customHeight="1">
      <c r="A23" s="116"/>
      <c r="B23" s="281" t="s">
        <v>1510</v>
      </c>
      <c r="C23" s="281"/>
      <c r="D23" s="116"/>
      <c r="E23" s="116"/>
      <c r="F23" s="115">
        <f t="shared" si="0"/>
        <v>0</v>
      </c>
    </row>
    <row r="24" spans="1:6" ht="20.100000000000001" customHeight="1">
      <c r="A24" s="116"/>
      <c r="B24" s="279" t="s">
        <v>1498</v>
      </c>
      <c r="C24" s="280"/>
      <c r="D24" s="116"/>
      <c r="E24" s="116"/>
      <c r="F24" s="115">
        <f t="shared" si="0"/>
        <v>0</v>
      </c>
    </row>
    <row r="25" spans="1:6" ht="20.100000000000001" customHeight="1">
      <c r="A25" s="116"/>
      <c r="B25" s="281" t="s">
        <v>1499</v>
      </c>
      <c r="C25" s="281"/>
      <c r="D25" s="116"/>
      <c r="E25" s="116"/>
      <c r="F25" s="115">
        <f t="shared" si="0"/>
        <v>0</v>
      </c>
    </row>
    <row r="26" spans="1:6" s="109" customFormat="1" ht="20.100000000000001" customHeight="1">
      <c r="A26" s="115"/>
      <c r="B26" s="283" t="s">
        <v>1511</v>
      </c>
      <c r="C26" s="117" t="s">
        <v>1253</v>
      </c>
      <c r="D26" s="115"/>
      <c r="E26" s="115"/>
      <c r="F26" s="115">
        <f t="shared" si="0"/>
        <v>0</v>
      </c>
    </row>
    <row r="27" spans="1:6" s="109" customFormat="1" ht="20.100000000000001" customHeight="1">
      <c r="A27" s="115"/>
      <c r="B27" s="284"/>
      <c r="C27" s="106" t="s">
        <v>1512</v>
      </c>
      <c r="D27" s="115"/>
      <c r="E27" s="115"/>
      <c r="F27" s="115">
        <f t="shared" si="0"/>
        <v>0</v>
      </c>
    </row>
    <row r="28" spans="1:6" s="109" customFormat="1" ht="20.100000000000001" customHeight="1">
      <c r="A28" s="115"/>
      <c r="B28" s="284"/>
      <c r="C28" s="118" t="s">
        <v>1513</v>
      </c>
      <c r="D28" s="115"/>
      <c r="E28" s="115"/>
      <c r="F28" s="115">
        <f t="shared" si="0"/>
        <v>0</v>
      </c>
    </row>
    <row r="29" spans="1:6" s="109" customFormat="1" ht="20.100000000000001" customHeight="1">
      <c r="A29" s="115"/>
      <c r="B29" s="284"/>
      <c r="C29" s="119" t="s">
        <v>1514</v>
      </c>
      <c r="D29" s="115"/>
      <c r="E29" s="115"/>
      <c r="F29" s="115">
        <f t="shared" si="0"/>
        <v>0</v>
      </c>
    </row>
    <row r="30" spans="1:6">
      <c r="B30" s="250" t="s">
        <v>1515</v>
      </c>
      <c r="C30" s="250"/>
      <c r="D30" s="250"/>
      <c r="E30" s="250"/>
      <c r="F30" s="250"/>
    </row>
  </sheetData>
  <mergeCells count="25">
    <mergeCell ref="B23:C23"/>
    <mergeCell ref="B24:C24"/>
    <mergeCell ref="B25:C25"/>
    <mergeCell ref="B30:F30"/>
    <mergeCell ref="B26:B29"/>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2:F2"/>
    <mergeCell ref="B4:C4"/>
    <mergeCell ref="B5:C5"/>
    <mergeCell ref="B6:C6"/>
    <mergeCell ref="B7:C7"/>
  </mergeCells>
  <phoneticPr fontId="45" type="noConversion"/>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dimension ref="A1:E28"/>
  <sheetViews>
    <sheetView topLeftCell="B1" workbookViewId="0">
      <selection activeCell="K9" sqref="K9"/>
    </sheetView>
  </sheetViews>
  <sheetFormatPr defaultColWidth="9" defaultRowHeight="14.25"/>
  <cols>
    <col min="1" max="1" width="10.625" style="102" hidden="1" customWidth="1"/>
    <col min="2" max="2" width="59.5" style="102" customWidth="1"/>
    <col min="3" max="3" width="15.625" style="102" hidden="1" customWidth="1"/>
    <col min="4" max="4" width="23" style="102" customWidth="1"/>
    <col min="5" max="5" width="15.625" style="102" hidden="1" customWidth="1"/>
    <col min="6" max="16384" width="9" style="102"/>
  </cols>
  <sheetData>
    <row r="1" spans="1:5" ht="30" customHeight="1">
      <c r="B1" s="10" t="s">
        <v>1563</v>
      </c>
    </row>
    <row r="2" spans="1:5" s="10" customFormat="1" ht="50.1" customHeight="1">
      <c r="B2" s="285" t="s">
        <v>1564</v>
      </c>
      <c r="C2" s="285"/>
      <c r="D2" s="285"/>
      <c r="E2" s="285"/>
    </row>
    <row r="3" spans="1:5" ht="30" customHeight="1">
      <c r="D3" s="103" t="s">
        <v>2</v>
      </c>
      <c r="E3" s="103" t="s">
        <v>2</v>
      </c>
    </row>
    <row r="4" spans="1:5" s="101" customFormat="1" ht="39.950000000000003" customHeight="1">
      <c r="A4" s="104" t="s">
        <v>3</v>
      </c>
      <c r="B4" s="104" t="s">
        <v>4</v>
      </c>
      <c r="C4" s="105" t="s">
        <v>1212</v>
      </c>
      <c r="D4" s="105" t="s">
        <v>8</v>
      </c>
      <c r="E4" s="105" t="s">
        <v>1368</v>
      </c>
    </row>
    <row r="5" spans="1:5" s="10" customFormat="1" ht="20.100000000000001" customHeight="1">
      <c r="A5" s="106"/>
      <c r="B5" s="106" t="s">
        <v>1518</v>
      </c>
      <c r="C5" s="106"/>
      <c r="D5" s="106"/>
      <c r="E5" s="106">
        <f>ROUND(IF(C5&lt;&gt;0,(D5-C5)/C5*100,0),2)</f>
        <v>0</v>
      </c>
    </row>
    <row r="6" spans="1:5" ht="20.100000000000001" customHeight="1">
      <c r="A6" s="107"/>
      <c r="B6" s="107" t="s">
        <v>1519</v>
      </c>
      <c r="C6" s="107"/>
      <c r="D6" s="107"/>
      <c r="E6" s="106">
        <f t="shared" ref="E6:E27" si="0">ROUND(IF(C6&lt;&gt;0,(D6-C6)/C6*100,0),2)</f>
        <v>0</v>
      </c>
    </row>
    <row r="7" spans="1:5" ht="20.100000000000001" customHeight="1">
      <c r="A7" s="107"/>
      <c r="B7" s="108" t="s">
        <v>1520</v>
      </c>
      <c r="C7" s="107"/>
      <c r="D7" s="107"/>
      <c r="E7" s="106">
        <f t="shared" si="0"/>
        <v>0</v>
      </c>
    </row>
    <row r="8" spans="1:5" s="10" customFormat="1" ht="20.100000000000001" customHeight="1">
      <c r="A8" s="106"/>
      <c r="B8" s="106" t="s">
        <v>1521</v>
      </c>
      <c r="C8" s="106"/>
      <c r="D8" s="106"/>
      <c r="E8" s="106">
        <f t="shared" si="0"/>
        <v>0</v>
      </c>
    </row>
    <row r="9" spans="1:5" ht="20.100000000000001" customHeight="1">
      <c r="A9" s="107"/>
      <c r="B9" s="107" t="s">
        <v>1522</v>
      </c>
      <c r="C9" s="107"/>
      <c r="D9" s="107"/>
      <c r="E9" s="106">
        <f t="shared" si="0"/>
        <v>0</v>
      </c>
    </row>
    <row r="10" spans="1:5" ht="20.100000000000001" customHeight="1">
      <c r="A10" s="107"/>
      <c r="B10" s="107" t="s">
        <v>1523</v>
      </c>
      <c r="C10" s="107"/>
      <c r="D10" s="107"/>
      <c r="E10" s="106">
        <f t="shared" si="0"/>
        <v>0</v>
      </c>
    </row>
    <row r="11" spans="1:5" s="10" customFormat="1" ht="20.100000000000001" customHeight="1">
      <c r="A11" s="106"/>
      <c r="B11" s="106" t="s">
        <v>1524</v>
      </c>
      <c r="C11" s="106"/>
      <c r="D11" s="106"/>
      <c r="E11" s="106">
        <f t="shared" si="0"/>
        <v>0</v>
      </c>
    </row>
    <row r="12" spans="1:5" ht="20.100000000000001" customHeight="1">
      <c r="A12" s="107"/>
      <c r="B12" s="107" t="s">
        <v>1525</v>
      </c>
      <c r="C12" s="107"/>
      <c r="D12" s="107"/>
      <c r="E12" s="106">
        <f t="shared" si="0"/>
        <v>0</v>
      </c>
    </row>
    <row r="13" spans="1:5" ht="20.100000000000001" customHeight="1">
      <c r="A13" s="107"/>
      <c r="B13" s="108" t="s">
        <v>1526</v>
      </c>
      <c r="C13" s="107"/>
      <c r="D13" s="107"/>
      <c r="E13" s="106">
        <f t="shared" si="0"/>
        <v>0</v>
      </c>
    </row>
    <row r="14" spans="1:5" ht="20.100000000000001" customHeight="1">
      <c r="A14" s="107"/>
      <c r="B14" s="108" t="s">
        <v>1527</v>
      </c>
      <c r="C14" s="107"/>
      <c r="D14" s="107"/>
      <c r="E14" s="106">
        <f t="shared" si="0"/>
        <v>0</v>
      </c>
    </row>
    <row r="15" spans="1:5" ht="20.100000000000001" customHeight="1">
      <c r="A15" s="107"/>
      <c r="B15" s="108" t="s">
        <v>1528</v>
      </c>
      <c r="C15" s="107"/>
      <c r="D15" s="107"/>
      <c r="E15" s="106">
        <f t="shared" si="0"/>
        <v>0</v>
      </c>
    </row>
    <row r="16" spans="1:5" ht="20.100000000000001" customHeight="1">
      <c r="A16" s="107"/>
      <c r="B16" s="108" t="s">
        <v>1529</v>
      </c>
      <c r="C16" s="107"/>
      <c r="D16" s="107"/>
      <c r="E16" s="106">
        <f t="shared" si="0"/>
        <v>0</v>
      </c>
    </row>
    <row r="17" spans="1:5" ht="20.100000000000001" customHeight="1">
      <c r="A17" s="107"/>
      <c r="B17" s="108" t="s">
        <v>1530</v>
      </c>
      <c r="C17" s="107"/>
      <c r="D17" s="107"/>
      <c r="E17" s="106">
        <f t="shared" si="0"/>
        <v>0</v>
      </c>
    </row>
    <row r="18" spans="1:5" s="10" customFormat="1" ht="20.100000000000001" customHeight="1">
      <c r="A18" s="106"/>
      <c r="B18" s="106" t="s">
        <v>1531</v>
      </c>
      <c r="C18" s="106"/>
      <c r="D18" s="106"/>
      <c r="E18" s="106">
        <f t="shared" si="0"/>
        <v>0</v>
      </c>
    </row>
    <row r="19" spans="1:5" ht="20.100000000000001" customHeight="1">
      <c r="A19" s="107"/>
      <c r="B19" s="107" t="s">
        <v>1532</v>
      </c>
      <c r="C19" s="107"/>
      <c r="D19" s="107"/>
      <c r="E19" s="106">
        <f t="shared" si="0"/>
        <v>0</v>
      </c>
    </row>
    <row r="20" spans="1:5" ht="20.100000000000001" customHeight="1">
      <c r="A20" s="107"/>
      <c r="B20" s="108" t="s">
        <v>1533</v>
      </c>
      <c r="C20" s="107"/>
      <c r="D20" s="107"/>
      <c r="E20" s="106">
        <f t="shared" si="0"/>
        <v>0</v>
      </c>
    </row>
    <row r="21" spans="1:5" ht="20.100000000000001" customHeight="1">
      <c r="A21" s="107"/>
      <c r="B21" s="108" t="s">
        <v>1534</v>
      </c>
      <c r="C21" s="107"/>
      <c r="D21" s="107"/>
      <c r="E21" s="106">
        <f t="shared" si="0"/>
        <v>0</v>
      </c>
    </row>
    <row r="22" spans="1:5" s="10" customFormat="1" ht="20.100000000000001" customHeight="1">
      <c r="A22" s="106"/>
      <c r="B22" s="106" t="s">
        <v>1535</v>
      </c>
      <c r="C22" s="106"/>
      <c r="D22" s="106"/>
      <c r="E22" s="106">
        <f t="shared" si="0"/>
        <v>0</v>
      </c>
    </row>
    <row r="23" spans="1:5" ht="20.100000000000001" customHeight="1">
      <c r="A23" s="107"/>
      <c r="B23" s="107" t="s">
        <v>1536</v>
      </c>
      <c r="C23" s="107"/>
      <c r="D23" s="107"/>
      <c r="E23" s="106">
        <f t="shared" si="0"/>
        <v>0</v>
      </c>
    </row>
    <row r="24" spans="1:5" ht="20.100000000000001" customHeight="1">
      <c r="A24" s="107"/>
      <c r="B24" s="108" t="s">
        <v>1537</v>
      </c>
      <c r="C24" s="107"/>
      <c r="D24" s="107"/>
      <c r="E24" s="106">
        <f t="shared" si="0"/>
        <v>0</v>
      </c>
    </row>
    <row r="25" spans="1:5" s="10" customFormat="1" ht="20.100000000000001" customHeight="1">
      <c r="A25" s="106"/>
      <c r="B25" s="106" t="s">
        <v>1538</v>
      </c>
      <c r="C25" s="106"/>
      <c r="D25" s="106"/>
      <c r="E25" s="106">
        <f t="shared" si="0"/>
        <v>0</v>
      </c>
    </row>
    <row r="26" spans="1:5" ht="20.100000000000001" customHeight="1">
      <c r="A26" s="107"/>
      <c r="B26" s="107" t="s">
        <v>1539</v>
      </c>
      <c r="C26" s="107"/>
      <c r="D26" s="107"/>
      <c r="E26" s="106">
        <f t="shared" si="0"/>
        <v>0</v>
      </c>
    </row>
    <row r="27" spans="1:5" s="10" customFormat="1" ht="20.100000000000001" customHeight="1">
      <c r="A27" s="106"/>
      <c r="B27" s="104" t="s">
        <v>1540</v>
      </c>
      <c r="C27" s="106"/>
      <c r="D27" s="106"/>
      <c r="E27" s="106">
        <f t="shared" si="0"/>
        <v>0</v>
      </c>
    </row>
    <row r="28" spans="1:5">
      <c r="B28" s="286" t="s">
        <v>1541</v>
      </c>
      <c r="C28" s="286"/>
      <c r="D28" s="286"/>
      <c r="E28" s="286"/>
    </row>
  </sheetData>
  <mergeCells count="2">
    <mergeCell ref="B2:E2"/>
    <mergeCell ref="B28:E28"/>
  </mergeCells>
  <phoneticPr fontId="45" type="noConversion"/>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dimension ref="A1:IV48"/>
  <sheetViews>
    <sheetView workbookViewId="0">
      <selection activeCell="F7" sqref="F7"/>
    </sheetView>
  </sheetViews>
  <sheetFormatPr defaultColWidth="8.875" defaultRowHeight="13.5"/>
  <cols>
    <col min="1" max="1" width="35.625" style="87" customWidth="1"/>
    <col min="2" max="2" width="15.625" style="87" customWidth="1"/>
    <col min="3" max="3" width="35.625" style="87" customWidth="1"/>
    <col min="4" max="4" width="15.625" style="87" customWidth="1"/>
    <col min="5" max="16384" width="8.875" style="87"/>
  </cols>
  <sheetData>
    <row r="1" spans="1:4" s="82" customFormat="1" ht="30" customHeight="1">
      <c r="A1" s="10" t="s">
        <v>1565</v>
      </c>
      <c r="B1" s="88"/>
    </row>
    <row r="2" spans="1:4" s="83" customFormat="1" ht="50.1" customHeight="1">
      <c r="A2" s="287" t="s">
        <v>1566</v>
      </c>
      <c r="B2" s="287"/>
      <c r="C2" s="287"/>
      <c r="D2" s="287"/>
    </row>
    <row r="3" spans="1:4" s="84" customFormat="1" ht="30" customHeight="1">
      <c r="D3" s="89" t="s">
        <v>2</v>
      </c>
    </row>
    <row r="4" spans="1:4" s="85" customFormat="1" ht="39.950000000000003" customHeight="1">
      <c r="A4" s="90" t="s">
        <v>75</v>
      </c>
      <c r="B4" s="91" t="s">
        <v>8</v>
      </c>
      <c r="C4" s="92" t="s">
        <v>76</v>
      </c>
      <c r="D4" s="92" t="s">
        <v>8</v>
      </c>
    </row>
    <row r="5" spans="1:4" s="6" customFormat="1" ht="20.100000000000001" customHeight="1">
      <c r="A5" s="93" t="s">
        <v>1544</v>
      </c>
      <c r="B5" s="93"/>
      <c r="C5" s="93" t="s">
        <v>1545</v>
      </c>
      <c r="D5" s="93"/>
    </row>
    <row r="6" spans="1:4" s="29" customFormat="1" ht="20.100000000000001" customHeight="1">
      <c r="A6" s="93" t="s">
        <v>79</v>
      </c>
      <c r="B6" s="93"/>
      <c r="C6" s="93" t="s">
        <v>80</v>
      </c>
      <c r="D6" s="93"/>
    </row>
    <row r="7" spans="1:4" s="6" customFormat="1" ht="20.100000000000001" customHeight="1">
      <c r="A7" s="94" t="s">
        <v>1546</v>
      </c>
      <c r="B7" s="95"/>
      <c r="C7" s="94" t="s">
        <v>1547</v>
      </c>
      <c r="D7" s="95"/>
    </row>
    <row r="8" spans="1:4" s="29" customFormat="1" ht="20.100000000000001" customHeight="1">
      <c r="A8" s="96" t="s">
        <v>1548</v>
      </c>
      <c r="B8" s="95"/>
      <c r="C8" s="97" t="s">
        <v>1548</v>
      </c>
      <c r="D8" s="95"/>
    </row>
    <row r="9" spans="1:4" s="6" customFormat="1" ht="20.100000000000001" customHeight="1">
      <c r="A9" s="96" t="s">
        <v>1549</v>
      </c>
      <c r="B9" s="95"/>
      <c r="C9" s="97" t="s">
        <v>1549</v>
      </c>
      <c r="D9" s="95"/>
    </row>
    <row r="10" spans="1:4" s="29" customFormat="1" ht="20.100000000000001" customHeight="1">
      <c r="A10" s="96" t="s">
        <v>1550</v>
      </c>
      <c r="B10" s="95"/>
      <c r="C10" s="97" t="s">
        <v>1550</v>
      </c>
      <c r="D10" s="95"/>
    </row>
    <row r="11" spans="1:4" s="6" customFormat="1" ht="20.100000000000001" customHeight="1">
      <c r="A11" s="97" t="s">
        <v>1551</v>
      </c>
      <c r="B11" s="95"/>
      <c r="C11" s="97" t="s">
        <v>1552</v>
      </c>
      <c r="D11" s="95"/>
    </row>
    <row r="12" spans="1:4" s="29" customFormat="1" ht="20.100000000000001" customHeight="1">
      <c r="A12" s="97" t="s">
        <v>1552</v>
      </c>
      <c r="B12" s="95"/>
      <c r="C12" s="97" t="s">
        <v>1553</v>
      </c>
      <c r="D12" s="95"/>
    </row>
    <row r="13" spans="1:4" s="6" customFormat="1" ht="20.100000000000001" customHeight="1">
      <c r="A13" s="97" t="s">
        <v>1553</v>
      </c>
      <c r="B13" s="95"/>
      <c r="C13" s="94" t="s">
        <v>1554</v>
      </c>
      <c r="D13" s="95"/>
    </row>
    <row r="14" spans="1:4" s="29" customFormat="1" ht="20.100000000000001" customHeight="1">
      <c r="A14" s="97" t="s">
        <v>1555</v>
      </c>
      <c r="B14" s="95"/>
      <c r="C14" s="96" t="s">
        <v>1548</v>
      </c>
      <c r="D14" s="95"/>
    </row>
    <row r="15" spans="1:4" s="6" customFormat="1" ht="20.100000000000001" customHeight="1">
      <c r="A15" s="94" t="s">
        <v>1556</v>
      </c>
      <c r="B15" s="95"/>
      <c r="C15" s="96" t="s">
        <v>1549</v>
      </c>
      <c r="D15" s="95"/>
    </row>
    <row r="16" spans="1:4" s="29" customFormat="1" ht="20.100000000000001" customHeight="1">
      <c r="A16" s="97" t="s">
        <v>1548</v>
      </c>
      <c r="B16" s="95"/>
      <c r="C16" s="96" t="s">
        <v>1550</v>
      </c>
      <c r="D16" s="95"/>
    </row>
    <row r="17" spans="1:4" s="6" customFormat="1" ht="20.100000000000001" customHeight="1">
      <c r="A17" s="97" t="s">
        <v>1549</v>
      </c>
      <c r="B17" s="95"/>
      <c r="C17" s="97" t="s">
        <v>1551</v>
      </c>
      <c r="D17" s="95"/>
    </row>
    <row r="18" spans="1:4" s="29" customFormat="1" ht="20.100000000000001" customHeight="1">
      <c r="A18" s="97" t="s">
        <v>1550</v>
      </c>
      <c r="B18" s="95"/>
      <c r="C18" s="97" t="s">
        <v>1552</v>
      </c>
      <c r="D18" s="95"/>
    </row>
    <row r="19" spans="1:4" s="6" customFormat="1">
      <c r="A19" s="97" t="s">
        <v>1552</v>
      </c>
      <c r="B19" s="95"/>
      <c r="C19" s="97" t="s">
        <v>1553</v>
      </c>
      <c r="D19" s="95"/>
    </row>
    <row r="20" spans="1:4" s="6" customFormat="1">
      <c r="A20" s="97" t="s">
        <v>1553</v>
      </c>
      <c r="B20" s="95"/>
      <c r="C20" s="97" t="s">
        <v>1555</v>
      </c>
      <c r="D20" s="95"/>
    </row>
    <row r="21" spans="1:4" s="29" customFormat="1">
      <c r="A21" s="94" t="s">
        <v>1557</v>
      </c>
      <c r="B21" s="95"/>
      <c r="C21" s="94" t="s">
        <v>1558</v>
      </c>
      <c r="D21" s="95"/>
    </row>
    <row r="22" spans="1:4" s="29" customFormat="1">
      <c r="A22" s="96" t="s">
        <v>1548</v>
      </c>
      <c r="B22" s="95"/>
      <c r="C22" s="96" t="s">
        <v>1548</v>
      </c>
      <c r="D22" s="95"/>
    </row>
    <row r="23" spans="1:4" s="29" customFormat="1">
      <c r="A23" s="96" t="s">
        <v>1549</v>
      </c>
      <c r="B23" s="95"/>
      <c r="C23" s="96" t="s">
        <v>1549</v>
      </c>
      <c r="D23" s="95"/>
    </row>
    <row r="24" spans="1:4" s="29" customFormat="1">
      <c r="A24" s="96" t="s">
        <v>1550</v>
      </c>
      <c r="B24" s="95"/>
      <c r="C24" s="96" t="s">
        <v>1550</v>
      </c>
      <c r="D24" s="95"/>
    </row>
    <row r="25" spans="1:4" s="29" customFormat="1">
      <c r="A25" s="97" t="s">
        <v>1551</v>
      </c>
      <c r="B25" s="95"/>
      <c r="C25" s="97" t="s">
        <v>1551</v>
      </c>
      <c r="D25" s="95"/>
    </row>
    <row r="26" spans="1:4" s="29" customFormat="1">
      <c r="A26" s="97" t="s">
        <v>1552</v>
      </c>
      <c r="B26" s="95"/>
      <c r="C26" s="97" t="s">
        <v>1552</v>
      </c>
      <c r="D26" s="95"/>
    </row>
    <row r="27" spans="1:4" s="29" customFormat="1">
      <c r="A27" s="97" t="s">
        <v>1553</v>
      </c>
      <c r="B27" s="95"/>
      <c r="C27" s="97" t="s">
        <v>1553</v>
      </c>
      <c r="D27" s="95"/>
    </row>
    <row r="28" spans="1:4" s="29" customFormat="1">
      <c r="A28" s="97" t="s">
        <v>1555</v>
      </c>
      <c r="B28" s="95"/>
      <c r="C28" s="97" t="s">
        <v>1555</v>
      </c>
      <c r="D28" s="95"/>
    </row>
    <row r="29" spans="1:4" s="29" customFormat="1">
      <c r="A29" s="98" t="s">
        <v>1559</v>
      </c>
      <c r="B29" s="95"/>
      <c r="C29" s="94"/>
      <c r="D29" s="95"/>
    </row>
    <row r="30" spans="1:4" s="29" customFormat="1">
      <c r="A30" s="96" t="s">
        <v>1548</v>
      </c>
      <c r="B30" s="95"/>
      <c r="C30" s="96"/>
      <c r="D30" s="95"/>
    </row>
    <row r="31" spans="1:4" s="29" customFormat="1">
      <c r="A31" s="96" t="s">
        <v>1549</v>
      </c>
      <c r="B31" s="95"/>
      <c r="C31" s="96"/>
      <c r="D31" s="95"/>
    </row>
    <row r="32" spans="1:4" s="29" customFormat="1">
      <c r="A32" s="96" t="s">
        <v>1550</v>
      </c>
      <c r="B32" s="95"/>
      <c r="C32" s="96"/>
      <c r="D32" s="95"/>
    </row>
    <row r="33" spans="1:256" s="29" customFormat="1" ht="20.100000000000001" customHeight="1">
      <c r="A33" s="97" t="s">
        <v>1551</v>
      </c>
      <c r="B33" s="95"/>
      <c r="C33" s="96"/>
      <c r="D33" s="95"/>
    </row>
    <row r="34" spans="1:256" s="29" customFormat="1" ht="20.100000000000001" customHeight="1">
      <c r="A34" s="97" t="s">
        <v>1552</v>
      </c>
      <c r="B34" s="95"/>
      <c r="C34" s="96"/>
      <c r="D34" s="95"/>
    </row>
    <row r="35" spans="1:256" s="29" customFormat="1" ht="20.100000000000001" customHeight="1">
      <c r="A35" s="97" t="s">
        <v>1553</v>
      </c>
      <c r="B35" s="95"/>
      <c r="C35" s="96"/>
      <c r="D35" s="95"/>
    </row>
    <row r="36" spans="1:256" s="29" customFormat="1" ht="20.100000000000001" customHeight="1">
      <c r="A36" s="97" t="s">
        <v>1555</v>
      </c>
      <c r="B36" s="95"/>
      <c r="C36" s="96"/>
      <c r="D36" s="95"/>
    </row>
    <row r="37" spans="1:256" s="29" customFormat="1" ht="20.100000000000001" customHeight="1">
      <c r="A37" s="96"/>
      <c r="B37" s="95"/>
      <c r="C37" s="96"/>
      <c r="D37" s="95"/>
    </row>
    <row r="38" spans="1:256" s="6" customFormat="1" ht="20.100000000000001" customHeight="1">
      <c r="A38" s="14" t="s">
        <v>107</v>
      </c>
      <c r="B38" s="93"/>
      <c r="C38" s="99" t="s">
        <v>108</v>
      </c>
      <c r="D38" s="93"/>
    </row>
    <row r="39" spans="1:256" s="6" customFormat="1" ht="20.100000000000001" customHeight="1">
      <c r="A39" s="95"/>
      <c r="B39" s="95"/>
      <c r="C39" s="93" t="s">
        <v>1560</v>
      </c>
      <c r="D39" s="93"/>
    </row>
    <row r="40" spans="1:256" s="6" customFormat="1" ht="20.100000000000001" customHeight="1">
      <c r="A40" s="95"/>
      <c r="B40" s="95"/>
      <c r="C40" s="94" t="s">
        <v>1548</v>
      </c>
      <c r="D40" s="95"/>
    </row>
    <row r="41" spans="1:256" s="6" customFormat="1" ht="20.100000000000001" customHeight="1">
      <c r="A41" s="95"/>
      <c r="B41" s="95"/>
      <c r="C41" s="94" t="s">
        <v>1549</v>
      </c>
      <c r="D41" s="95"/>
      <c r="P41" s="100"/>
    </row>
    <row r="42" spans="1:256" s="6" customFormat="1" ht="20.100000000000001" customHeight="1">
      <c r="A42" s="95"/>
      <c r="B42" s="95"/>
      <c r="C42" s="94" t="s">
        <v>1550</v>
      </c>
      <c r="D42" s="95"/>
    </row>
    <row r="43" spans="1:256" s="6" customFormat="1" ht="20.100000000000001" customHeight="1">
      <c r="A43" s="95"/>
      <c r="B43" s="95"/>
      <c r="C43" s="94" t="s">
        <v>1551</v>
      </c>
      <c r="D43" s="95"/>
    </row>
    <row r="44" spans="1:256" s="6" customFormat="1" ht="20.100000000000001" customHeight="1">
      <c r="A44" s="95"/>
      <c r="B44" s="95"/>
      <c r="C44" s="94" t="s">
        <v>1552</v>
      </c>
      <c r="D44" s="95"/>
    </row>
    <row r="45" spans="1:256" s="6" customFormat="1" ht="20.100000000000001" customHeight="1">
      <c r="A45" s="95"/>
      <c r="B45" s="95"/>
      <c r="C45" s="94" t="s">
        <v>1553</v>
      </c>
      <c r="D45" s="95"/>
    </row>
    <row r="46" spans="1:256" s="6" customFormat="1" ht="20.100000000000001" customHeight="1">
      <c r="A46" s="95"/>
      <c r="B46" s="95"/>
      <c r="C46" s="94" t="s">
        <v>1555</v>
      </c>
      <c r="D46" s="95"/>
    </row>
    <row r="47" spans="1:256" s="86" customFormat="1" ht="60.95" customHeight="1">
      <c r="A47" s="286" t="s">
        <v>1541</v>
      </c>
      <c r="B47" s="286"/>
      <c r="C47" s="286"/>
      <c r="D47" s="286"/>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row>
    <row r="48" spans="1:256" ht="24" customHeight="1"/>
  </sheetData>
  <mergeCells count="2">
    <mergeCell ref="A2:D2"/>
    <mergeCell ref="A47:D47"/>
  </mergeCells>
  <phoneticPr fontId="4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dimension ref="A1:G32"/>
  <sheetViews>
    <sheetView workbookViewId="0">
      <selection activeCell="J19" sqref="J19"/>
    </sheetView>
  </sheetViews>
  <sheetFormatPr defaultColWidth="9" defaultRowHeight="13.5"/>
  <cols>
    <col min="1" max="1" width="26.25" style="74" customWidth="1"/>
    <col min="2" max="2" width="13.25" style="74" customWidth="1"/>
    <col min="3" max="4" width="11.875" style="74" customWidth="1"/>
    <col min="5" max="5" width="13.25" style="74" customWidth="1"/>
    <col min="6" max="7" width="11.875" style="74" customWidth="1"/>
    <col min="8" max="16384" width="9" style="74"/>
  </cols>
  <sheetData>
    <row r="1" spans="1:7" s="26" customFormat="1" ht="30" customHeight="1">
      <c r="A1" s="10" t="s">
        <v>1567</v>
      </c>
    </row>
    <row r="2" spans="1:7" s="27" customFormat="1" ht="60" customHeight="1">
      <c r="A2" s="288" t="s">
        <v>1568</v>
      </c>
      <c r="B2" s="288"/>
      <c r="C2" s="288"/>
      <c r="D2" s="288"/>
      <c r="E2" s="288"/>
      <c r="F2" s="288"/>
      <c r="G2" s="288"/>
    </row>
    <row r="3" spans="1:7" s="72" customFormat="1" ht="30" customHeight="1">
      <c r="A3" s="12"/>
      <c r="B3" s="12"/>
      <c r="C3" s="28"/>
      <c r="D3" s="28"/>
      <c r="E3" s="28"/>
      <c r="F3" s="28"/>
      <c r="G3" s="12" t="s">
        <v>2</v>
      </c>
    </row>
    <row r="4" spans="1:7" ht="26.1" customHeight="1">
      <c r="A4" s="265" t="s">
        <v>1569</v>
      </c>
      <c r="B4" s="265" t="s">
        <v>1570</v>
      </c>
      <c r="C4" s="265"/>
      <c r="D4" s="265"/>
      <c r="E4" s="265" t="s">
        <v>1571</v>
      </c>
      <c r="F4" s="265"/>
      <c r="G4" s="265"/>
    </row>
    <row r="5" spans="1:7" ht="24" customHeight="1">
      <c r="A5" s="265"/>
      <c r="B5" s="15" t="s">
        <v>42</v>
      </c>
      <c r="C5" s="15" t="s">
        <v>1572</v>
      </c>
      <c r="D5" s="15" t="s">
        <v>1573</v>
      </c>
      <c r="E5" s="15" t="s">
        <v>42</v>
      </c>
      <c r="F5" s="15" t="s">
        <v>1572</v>
      </c>
      <c r="G5" s="15" t="s">
        <v>1573</v>
      </c>
    </row>
    <row r="6" spans="1:7" ht="24" hidden="1" customHeight="1">
      <c r="A6" s="22" t="s">
        <v>1574</v>
      </c>
      <c r="B6" s="22" t="s">
        <v>1575</v>
      </c>
      <c r="C6" s="22" t="s">
        <v>1576</v>
      </c>
      <c r="D6" s="22" t="s">
        <v>1577</v>
      </c>
      <c r="E6" s="22" t="s">
        <v>1578</v>
      </c>
      <c r="F6" s="22" t="s">
        <v>1579</v>
      </c>
      <c r="G6" s="22" t="s">
        <v>1580</v>
      </c>
    </row>
    <row r="7" spans="1:7" s="73" customFormat="1" ht="24" hidden="1" customHeight="1">
      <c r="A7" s="30" t="s">
        <v>1581</v>
      </c>
      <c r="B7" s="79"/>
      <c r="C7" s="79"/>
      <c r="D7" s="79"/>
      <c r="E7" s="80"/>
      <c r="F7" s="80"/>
      <c r="G7" s="80"/>
    </row>
    <row r="8" spans="1:7" s="73" customFormat="1" ht="24" hidden="1" customHeight="1">
      <c r="A8" s="30" t="s">
        <v>1582</v>
      </c>
      <c r="B8" s="79"/>
      <c r="C8" s="80"/>
      <c r="D8" s="80"/>
      <c r="E8" s="80"/>
      <c r="F8" s="80"/>
      <c r="G8" s="80"/>
    </row>
    <row r="9" spans="1:7" s="73" customFormat="1" ht="24" hidden="1" customHeight="1">
      <c r="A9" s="30" t="s">
        <v>1583</v>
      </c>
      <c r="B9" s="79"/>
      <c r="C9" s="80"/>
      <c r="D9" s="80"/>
      <c r="E9" s="80"/>
      <c r="F9" s="80"/>
      <c r="G9" s="80"/>
    </row>
    <row r="10" spans="1:7" ht="24" customHeight="1">
      <c r="A10" s="22" t="s">
        <v>1584</v>
      </c>
      <c r="B10" s="77">
        <f>C10+D10</f>
        <v>450953</v>
      </c>
      <c r="C10" s="33">
        <v>60008</v>
      </c>
      <c r="D10" s="33">
        <v>390945</v>
      </c>
      <c r="E10" s="33">
        <f>F10+G10</f>
        <v>428623</v>
      </c>
      <c r="F10" s="33">
        <v>54481</v>
      </c>
      <c r="G10" s="33">
        <v>374142</v>
      </c>
    </row>
    <row r="11" spans="1:7" ht="24" hidden="1" customHeight="1">
      <c r="A11" s="32"/>
      <c r="B11" s="77"/>
      <c r="C11" s="33"/>
      <c r="D11" s="33"/>
      <c r="E11" s="33"/>
      <c r="F11" s="33"/>
      <c r="G11" s="33"/>
    </row>
    <row r="12" spans="1:7" ht="24" hidden="1" customHeight="1">
      <c r="A12" s="22"/>
      <c r="B12" s="77"/>
      <c r="C12" s="33"/>
      <c r="D12" s="33"/>
      <c r="E12" s="33"/>
      <c r="F12" s="33"/>
      <c r="G12" s="33"/>
    </row>
    <row r="13" spans="1:7" ht="24" hidden="1" customHeight="1">
      <c r="A13" s="22"/>
      <c r="B13" s="77"/>
      <c r="C13" s="33"/>
      <c r="D13" s="33"/>
      <c r="E13" s="33"/>
      <c r="F13" s="33"/>
      <c r="G13" s="33"/>
    </row>
    <row r="14" spans="1:7" ht="24" hidden="1" customHeight="1">
      <c r="A14" s="22"/>
      <c r="B14" s="77"/>
      <c r="C14" s="33"/>
      <c r="D14" s="33"/>
      <c r="E14" s="33"/>
      <c r="F14" s="33"/>
      <c r="G14" s="33"/>
    </row>
    <row r="15" spans="1:7" ht="24" hidden="1" customHeight="1">
      <c r="A15" s="32"/>
      <c r="B15" s="77"/>
      <c r="C15" s="33"/>
      <c r="D15" s="33"/>
      <c r="E15" s="33"/>
      <c r="F15" s="33"/>
      <c r="G15" s="33"/>
    </row>
    <row r="16" spans="1:7" ht="24" hidden="1" customHeight="1">
      <c r="A16" s="22"/>
      <c r="B16" s="69"/>
      <c r="C16" s="81"/>
      <c r="D16" s="81"/>
      <c r="E16" s="81"/>
      <c r="F16" s="81"/>
      <c r="G16" s="81"/>
    </row>
    <row r="17" spans="1:7" ht="44.1" customHeight="1">
      <c r="A17" s="289" t="s">
        <v>1585</v>
      </c>
      <c r="B17" s="289"/>
      <c r="C17" s="289"/>
      <c r="D17" s="289"/>
      <c r="E17" s="289"/>
      <c r="F17" s="289"/>
      <c r="G17" s="289"/>
    </row>
    <row r="18" spans="1:7" ht="24" customHeight="1"/>
    <row r="19" spans="1:7" ht="24" customHeight="1"/>
    <row r="20" spans="1:7" ht="24" customHeight="1"/>
    <row r="21" spans="1:7" ht="24" customHeight="1"/>
    <row r="22" spans="1:7" ht="24" customHeight="1"/>
    <row r="23" spans="1:7" ht="24" customHeight="1"/>
    <row r="24" spans="1:7" ht="24" customHeight="1"/>
    <row r="25" spans="1:7" ht="24" customHeight="1"/>
    <row r="26" spans="1:7" ht="24" customHeight="1"/>
    <row r="27" spans="1:7" ht="24" customHeight="1"/>
    <row r="28" spans="1:7" ht="24" customHeight="1"/>
    <row r="29" spans="1:7" ht="24" customHeight="1"/>
    <row r="30" spans="1:7" ht="24" customHeight="1"/>
    <row r="31" spans="1:7" ht="24" customHeight="1"/>
    <row r="32" spans="1:7" ht="24" customHeight="1"/>
  </sheetData>
  <mergeCells count="5">
    <mergeCell ref="A2:G2"/>
    <mergeCell ref="B4:D4"/>
    <mergeCell ref="E4:G4"/>
    <mergeCell ref="A17:G17"/>
    <mergeCell ref="A4:A5"/>
  </mergeCells>
  <phoneticPr fontId="45"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G16"/>
  <sheetViews>
    <sheetView workbookViewId="0">
      <selection activeCell="F15" sqref="F15"/>
    </sheetView>
  </sheetViews>
  <sheetFormatPr defaultColWidth="9" defaultRowHeight="13.5"/>
  <cols>
    <col min="1" max="1" width="47.375" style="74" customWidth="1"/>
    <col min="2" max="3" width="16.875" style="74" customWidth="1"/>
    <col min="4" max="16384" width="9" style="74"/>
  </cols>
  <sheetData>
    <row r="1" spans="1:7" s="26" customFormat="1" ht="30" customHeight="1">
      <c r="A1" s="10" t="s">
        <v>1586</v>
      </c>
    </row>
    <row r="2" spans="1:7" s="27" customFormat="1" ht="60" customHeight="1">
      <c r="A2" s="288" t="s">
        <v>1587</v>
      </c>
      <c r="B2" s="288"/>
      <c r="C2" s="288"/>
    </row>
    <row r="3" spans="1:7" s="72" customFormat="1" ht="30" customHeight="1">
      <c r="A3" s="12"/>
      <c r="B3" s="12"/>
      <c r="C3" s="12" t="s">
        <v>2</v>
      </c>
    </row>
    <row r="4" spans="1:7" ht="39.950000000000003" customHeight="1">
      <c r="A4" s="15" t="s">
        <v>1588</v>
      </c>
      <c r="B4" s="15" t="s">
        <v>8</v>
      </c>
      <c r="C4" s="15" t="s">
        <v>1589</v>
      </c>
    </row>
    <row r="5" spans="1:7" ht="24" customHeight="1">
      <c r="A5" s="30" t="s">
        <v>1590</v>
      </c>
      <c r="B5" s="33">
        <v>53069</v>
      </c>
      <c r="C5" s="33">
        <v>53069</v>
      </c>
    </row>
    <row r="6" spans="1:7" ht="24" customHeight="1">
      <c r="A6" s="30" t="s">
        <v>1591</v>
      </c>
      <c r="B6" s="33">
        <v>60008</v>
      </c>
      <c r="C6" s="33">
        <v>60008</v>
      </c>
    </row>
    <row r="7" spans="1:7" ht="24" customHeight="1">
      <c r="A7" s="30" t="s">
        <v>1592</v>
      </c>
      <c r="B7" s="77">
        <v>1412</v>
      </c>
      <c r="C7" s="77">
        <v>1412</v>
      </c>
    </row>
    <row r="8" spans="1:7" ht="24" customHeight="1">
      <c r="A8" s="32" t="s">
        <v>1593</v>
      </c>
      <c r="B8" s="77"/>
      <c r="C8" s="77"/>
    </row>
    <row r="9" spans="1:7" ht="24" customHeight="1">
      <c r="A9" s="32" t="s">
        <v>1594</v>
      </c>
      <c r="B9" s="77">
        <v>1412</v>
      </c>
      <c r="C9" s="77">
        <v>1412</v>
      </c>
    </row>
    <row r="10" spans="1:7" ht="24" customHeight="1">
      <c r="A10" s="30" t="s">
        <v>1595</v>
      </c>
      <c r="B10" s="77"/>
      <c r="C10" s="77"/>
    </row>
    <row r="11" spans="1:7" ht="24" customHeight="1">
      <c r="A11" s="30" t="s">
        <v>1596</v>
      </c>
      <c r="B11" s="33">
        <v>54481</v>
      </c>
      <c r="C11" s="33">
        <v>54481</v>
      </c>
    </row>
    <row r="12" spans="1:7" ht="24" customHeight="1">
      <c r="A12" s="30" t="s">
        <v>1597</v>
      </c>
      <c r="B12" s="77">
        <v>7.77</v>
      </c>
      <c r="C12" s="77">
        <v>7.77</v>
      </c>
    </row>
    <row r="13" spans="1:7" ht="24" customHeight="1">
      <c r="A13" s="30" t="s">
        <v>1598</v>
      </c>
      <c r="B13" s="69"/>
      <c r="C13" s="77"/>
    </row>
    <row r="14" spans="1:7" ht="24" customHeight="1">
      <c r="A14" s="30" t="s">
        <v>1599</v>
      </c>
      <c r="B14" s="33">
        <f>B6+B7</f>
        <v>61420</v>
      </c>
      <c r="C14" s="33">
        <f>C6+C7</f>
        <v>61420</v>
      </c>
    </row>
    <row r="15" spans="1:7" ht="54.95" customHeight="1">
      <c r="A15" s="289" t="s">
        <v>1600</v>
      </c>
      <c r="B15" s="289"/>
      <c r="C15" s="289"/>
      <c r="D15" s="78"/>
      <c r="E15" s="78"/>
      <c r="F15" s="78"/>
      <c r="G15" s="78"/>
    </row>
    <row r="16" spans="1:7" ht="24" customHeight="1"/>
  </sheetData>
  <mergeCells count="2">
    <mergeCell ref="A2:C2"/>
    <mergeCell ref="A15:C15"/>
  </mergeCells>
  <phoneticPr fontId="4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G16"/>
  <sheetViews>
    <sheetView workbookViewId="0">
      <selection activeCell="G16" sqref="G16"/>
    </sheetView>
  </sheetViews>
  <sheetFormatPr defaultColWidth="9" defaultRowHeight="13.5"/>
  <cols>
    <col min="1" max="1" width="48.5" style="74" customWidth="1"/>
    <col min="2" max="3" width="16" style="74" customWidth="1"/>
    <col min="4" max="16384" width="9" style="74"/>
  </cols>
  <sheetData>
    <row r="1" spans="1:7" s="26" customFormat="1" ht="30" customHeight="1">
      <c r="A1" s="10" t="s">
        <v>1601</v>
      </c>
    </row>
    <row r="2" spans="1:7" s="27" customFormat="1" ht="60" customHeight="1">
      <c r="A2" s="288" t="s">
        <v>1602</v>
      </c>
      <c r="B2" s="288"/>
      <c r="C2" s="288"/>
    </row>
    <row r="3" spans="1:7" s="72" customFormat="1" ht="30" customHeight="1">
      <c r="A3" s="12"/>
      <c r="B3" s="12"/>
      <c r="C3" s="12" t="s">
        <v>2</v>
      </c>
    </row>
    <row r="4" spans="1:7" ht="39.950000000000003" customHeight="1">
      <c r="A4" s="15" t="s">
        <v>1588</v>
      </c>
      <c r="B4" s="15" t="s">
        <v>8</v>
      </c>
      <c r="C4" s="15" t="s">
        <v>1589</v>
      </c>
    </row>
    <row r="5" spans="1:7" ht="24" customHeight="1">
      <c r="A5" s="32" t="s">
        <v>1603</v>
      </c>
      <c r="B5" s="33">
        <v>256652</v>
      </c>
      <c r="C5" s="33">
        <v>256652</v>
      </c>
    </row>
    <row r="6" spans="1:7" ht="24" customHeight="1">
      <c r="A6" s="32" t="s">
        <v>1604</v>
      </c>
      <c r="B6" s="33">
        <v>390945</v>
      </c>
      <c r="C6" s="33">
        <v>390945</v>
      </c>
    </row>
    <row r="7" spans="1:7" ht="24" customHeight="1">
      <c r="A7" s="32" t="s">
        <v>1605</v>
      </c>
      <c r="B7" s="35">
        <v>118700</v>
      </c>
      <c r="C7" s="35">
        <v>118700</v>
      </c>
    </row>
    <row r="8" spans="1:7" ht="24" customHeight="1">
      <c r="A8" s="32" t="s">
        <v>1606</v>
      </c>
      <c r="B8" s="77">
        <v>890</v>
      </c>
      <c r="C8" s="77">
        <v>890</v>
      </c>
    </row>
    <row r="9" spans="1:7" ht="24" customHeight="1">
      <c r="A9" s="32" t="s">
        <v>1607</v>
      </c>
      <c r="B9" s="33">
        <v>374142</v>
      </c>
      <c r="C9" s="33">
        <v>374142</v>
      </c>
    </row>
    <row r="10" spans="1:7" ht="24" customHeight="1">
      <c r="A10" s="32" t="s">
        <v>1608</v>
      </c>
      <c r="B10" s="77">
        <v>8.7799999999999994</v>
      </c>
      <c r="C10" s="77">
        <v>8.7799999999999994</v>
      </c>
    </row>
    <row r="11" spans="1:7" ht="24" customHeight="1">
      <c r="A11" s="32" t="s">
        <v>1609</v>
      </c>
      <c r="B11" s="35">
        <v>71300</v>
      </c>
      <c r="C11" s="35">
        <v>71300</v>
      </c>
    </row>
    <row r="12" spans="1:7" ht="24" customHeight="1">
      <c r="A12" s="32" t="s">
        <v>1610</v>
      </c>
      <c r="B12" s="35">
        <f>B6+B11</f>
        <v>462245</v>
      </c>
      <c r="C12" s="35">
        <f>C6+C11</f>
        <v>462245</v>
      </c>
    </row>
    <row r="13" spans="1:7" ht="68.099999999999994" customHeight="1">
      <c r="A13" s="289" t="s">
        <v>1611</v>
      </c>
      <c r="B13" s="289"/>
      <c r="C13" s="289"/>
      <c r="D13" s="78"/>
      <c r="E13" s="78"/>
      <c r="F13" s="78"/>
      <c r="G13" s="78"/>
    </row>
    <row r="14" spans="1:7" ht="24" customHeight="1"/>
    <row r="15" spans="1:7" ht="24" customHeight="1"/>
    <row r="16" spans="1:7" ht="24" customHeight="1"/>
  </sheetData>
  <mergeCells count="2">
    <mergeCell ref="A2:C2"/>
    <mergeCell ref="A13:C13"/>
  </mergeCells>
  <phoneticPr fontId="4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D32"/>
  <sheetViews>
    <sheetView workbookViewId="0">
      <selection activeCell="C12" sqref="C12"/>
    </sheetView>
  </sheetViews>
  <sheetFormatPr defaultColWidth="9" defaultRowHeight="13.5"/>
  <cols>
    <col min="1" max="1" width="33.75" style="74" customWidth="1"/>
    <col min="2" max="2" width="12.25" style="74" customWidth="1"/>
    <col min="3" max="4" width="21.625" style="74" customWidth="1"/>
    <col min="5" max="16384" width="9" style="74"/>
  </cols>
  <sheetData>
    <row r="1" spans="1:4" s="26" customFormat="1" ht="30" customHeight="1">
      <c r="A1" s="10" t="s">
        <v>1612</v>
      </c>
    </row>
    <row r="2" spans="1:4" s="27" customFormat="1" ht="60" customHeight="1">
      <c r="A2" s="288" t="s">
        <v>1613</v>
      </c>
      <c r="B2" s="288"/>
      <c r="C2" s="288"/>
      <c r="D2" s="288"/>
    </row>
    <row r="3" spans="1:4" s="72" customFormat="1" ht="30" customHeight="1">
      <c r="A3" s="28"/>
      <c r="B3" s="28"/>
      <c r="C3" s="28"/>
      <c r="D3" s="12" t="s">
        <v>2</v>
      </c>
    </row>
    <row r="4" spans="1:4" ht="39.950000000000003" customHeight="1">
      <c r="A4" s="15" t="s">
        <v>1588</v>
      </c>
      <c r="B4" s="15" t="s">
        <v>1614</v>
      </c>
      <c r="C4" s="15" t="s">
        <v>1615</v>
      </c>
      <c r="D4" s="15" t="s">
        <v>1616</v>
      </c>
    </row>
    <row r="5" spans="1:4" s="73" customFormat="1" ht="24" customHeight="1">
      <c r="A5" s="75" t="s">
        <v>1617</v>
      </c>
      <c r="B5" s="15" t="s">
        <v>1618</v>
      </c>
      <c r="C5" s="31">
        <f>C6+C8</f>
        <v>120112</v>
      </c>
      <c r="D5" s="31">
        <f>D6+D8</f>
        <v>120112</v>
      </c>
    </row>
    <row r="6" spans="1:4" ht="24" customHeight="1">
      <c r="A6" s="76" t="s">
        <v>1619</v>
      </c>
      <c r="B6" s="22" t="s">
        <v>1576</v>
      </c>
      <c r="C6" s="35">
        <v>1412</v>
      </c>
      <c r="D6" s="35">
        <v>1412</v>
      </c>
    </row>
    <row r="7" spans="1:4" ht="24" customHeight="1">
      <c r="A7" s="76" t="s">
        <v>1620</v>
      </c>
      <c r="B7" s="22" t="s">
        <v>1577</v>
      </c>
      <c r="C7" s="35"/>
      <c r="D7" s="35"/>
    </row>
    <row r="8" spans="1:4" ht="24" customHeight="1">
      <c r="A8" s="76" t="s">
        <v>1621</v>
      </c>
      <c r="B8" s="22" t="s">
        <v>1622</v>
      </c>
      <c r="C8" s="35">
        <v>118700</v>
      </c>
      <c r="D8" s="35">
        <v>118700</v>
      </c>
    </row>
    <row r="9" spans="1:4" ht="24" customHeight="1">
      <c r="A9" s="76" t="s">
        <v>1620</v>
      </c>
      <c r="B9" s="22" t="s">
        <v>1579</v>
      </c>
      <c r="C9" s="35"/>
      <c r="D9" s="35"/>
    </row>
    <row r="10" spans="1:4" s="73" customFormat="1" ht="24" customHeight="1">
      <c r="A10" s="75" t="s">
        <v>1623</v>
      </c>
      <c r="B10" s="15" t="s">
        <v>1624</v>
      </c>
      <c r="C10" s="31">
        <f>C11+C12</f>
        <v>890</v>
      </c>
      <c r="D10" s="31">
        <f>D11+D12</f>
        <v>890</v>
      </c>
    </row>
    <row r="11" spans="1:4" ht="24" customHeight="1">
      <c r="A11" s="76" t="s">
        <v>1619</v>
      </c>
      <c r="B11" s="22" t="s">
        <v>1625</v>
      </c>
      <c r="C11" s="35">
        <v>0</v>
      </c>
      <c r="D11" s="35">
        <v>0</v>
      </c>
    </row>
    <row r="12" spans="1:4" ht="24" customHeight="1">
      <c r="A12" s="76" t="s">
        <v>1621</v>
      </c>
      <c r="B12" s="22" t="s">
        <v>1626</v>
      </c>
      <c r="C12" s="35">
        <v>890</v>
      </c>
      <c r="D12" s="35">
        <v>890</v>
      </c>
    </row>
    <row r="13" spans="1:4" s="73" customFormat="1" ht="24" customHeight="1">
      <c r="A13" s="75" t="s">
        <v>1627</v>
      </c>
      <c r="B13" s="15" t="s">
        <v>1628</v>
      </c>
      <c r="C13" s="31">
        <f>C14+C15</f>
        <v>11727.61</v>
      </c>
      <c r="D13" s="31">
        <f>D14+D15</f>
        <v>11727.61</v>
      </c>
    </row>
    <row r="14" spans="1:4" ht="24" customHeight="1">
      <c r="A14" s="76" t="s">
        <v>1619</v>
      </c>
      <c r="B14" s="22" t="s">
        <v>1629</v>
      </c>
      <c r="C14" s="35">
        <v>2076.61</v>
      </c>
      <c r="D14" s="35">
        <v>2076.61</v>
      </c>
    </row>
    <row r="15" spans="1:4" ht="24" customHeight="1">
      <c r="A15" s="76" t="s">
        <v>1621</v>
      </c>
      <c r="B15" s="22" t="s">
        <v>1630</v>
      </c>
      <c r="C15" s="35">
        <v>9651</v>
      </c>
      <c r="D15" s="35">
        <v>9651</v>
      </c>
    </row>
    <row r="16" spans="1:4" s="73" customFormat="1" ht="24" customHeight="1">
      <c r="A16" s="75" t="s">
        <v>1631</v>
      </c>
      <c r="B16" s="15" t="s">
        <v>1632</v>
      </c>
      <c r="C16" s="31">
        <f>C17+C20</f>
        <v>25979</v>
      </c>
      <c r="D16" s="31">
        <f>D17+D20</f>
        <v>25979</v>
      </c>
    </row>
    <row r="17" spans="1:4" ht="24" customHeight="1">
      <c r="A17" s="76" t="s">
        <v>1619</v>
      </c>
      <c r="B17" s="22" t="s">
        <v>1633</v>
      </c>
      <c r="C17" s="35"/>
      <c r="D17" s="35"/>
    </row>
    <row r="18" spans="1:4" ht="24" customHeight="1">
      <c r="A18" s="76" t="s">
        <v>1634</v>
      </c>
      <c r="B18" s="22"/>
      <c r="C18" s="35"/>
      <c r="D18" s="35"/>
    </row>
    <row r="19" spans="1:4" ht="24" customHeight="1">
      <c r="A19" s="76" t="s">
        <v>1635</v>
      </c>
      <c r="B19" s="22" t="s">
        <v>1636</v>
      </c>
      <c r="C19" s="35"/>
      <c r="D19" s="35"/>
    </row>
    <row r="20" spans="1:4" ht="24" customHeight="1">
      <c r="A20" s="76" t="s">
        <v>1621</v>
      </c>
      <c r="B20" s="22" t="s">
        <v>1637</v>
      </c>
      <c r="C20" s="35">
        <f>C21+C22</f>
        <v>25979</v>
      </c>
      <c r="D20" s="35">
        <f>D21+D22</f>
        <v>25979</v>
      </c>
    </row>
    <row r="21" spans="1:4" ht="24" customHeight="1">
      <c r="A21" s="76" t="s">
        <v>1634</v>
      </c>
      <c r="B21" s="22"/>
      <c r="C21" s="35">
        <f>13000+5979</f>
        <v>18979</v>
      </c>
      <c r="D21" s="35">
        <f>13000+5979</f>
        <v>18979</v>
      </c>
    </row>
    <row r="22" spans="1:4" ht="24" customHeight="1">
      <c r="A22" s="76" t="s">
        <v>1638</v>
      </c>
      <c r="B22" s="22" t="s">
        <v>1639</v>
      </c>
      <c r="C22" s="35">
        <v>7000</v>
      </c>
      <c r="D22" s="35">
        <v>7000</v>
      </c>
    </row>
    <row r="23" spans="1:4" s="73" customFormat="1" ht="24" customHeight="1">
      <c r="A23" s="75" t="s">
        <v>1640</v>
      </c>
      <c r="B23" s="15" t="s">
        <v>1641</v>
      </c>
      <c r="C23" s="31">
        <f>C24+C25</f>
        <v>14041.01</v>
      </c>
      <c r="D23" s="31">
        <f>D24+D25</f>
        <v>14041.01</v>
      </c>
    </row>
    <row r="24" spans="1:4" ht="24" customHeight="1">
      <c r="A24" s="76" t="s">
        <v>1619</v>
      </c>
      <c r="B24" s="22" t="s">
        <v>1642</v>
      </c>
      <c r="C24" s="35">
        <v>1840.28</v>
      </c>
      <c r="D24" s="35">
        <v>1840.28</v>
      </c>
    </row>
    <row r="25" spans="1:4" ht="24" customHeight="1">
      <c r="A25" s="76" t="s">
        <v>1621</v>
      </c>
      <c r="B25" s="22" t="s">
        <v>1643</v>
      </c>
      <c r="C25" s="35">
        <v>12200.73</v>
      </c>
      <c r="D25" s="35">
        <v>12200.73</v>
      </c>
    </row>
    <row r="26" spans="1:4" ht="60.95" customHeight="1">
      <c r="A26" s="289" t="s">
        <v>1644</v>
      </c>
      <c r="B26" s="289"/>
      <c r="C26" s="289"/>
      <c r="D26" s="289"/>
    </row>
    <row r="27" spans="1:4" ht="24" customHeight="1"/>
    <row r="28" spans="1:4" ht="24" customHeight="1"/>
    <row r="29" spans="1:4" ht="24" customHeight="1"/>
    <row r="30" spans="1:4" ht="24" customHeight="1"/>
    <row r="31" spans="1:4" ht="24" customHeight="1"/>
    <row r="32" spans="1:4" ht="24" customHeight="1"/>
  </sheetData>
  <mergeCells count="2">
    <mergeCell ref="A2:D2"/>
    <mergeCell ref="A26:D26"/>
  </mergeCells>
  <phoneticPr fontId="4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16"/>
  <sheetViews>
    <sheetView workbookViewId="0">
      <selection activeCell="F13" sqref="F13"/>
    </sheetView>
  </sheetViews>
  <sheetFormatPr defaultColWidth="9" defaultRowHeight="13.5"/>
  <cols>
    <col min="1" max="1" width="49.875" style="9" customWidth="1"/>
    <col min="2" max="2" width="33.25" style="9" customWidth="1"/>
    <col min="3" max="16384" width="9" style="9"/>
  </cols>
  <sheetData>
    <row r="1" spans="1:9" s="61" customFormat="1" ht="30" customHeight="1">
      <c r="A1" s="10" t="s">
        <v>1645</v>
      </c>
    </row>
    <row r="2" spans="1:9" s="62" customFormat="1" ht="60" customHeight="1">
      <c r="A2" s="290" t="s">
        <v>1646</v>
      </c>
      <c r="B2" s="290"/>
    </row>
    <row r="3" spans="1:9" s="63" customFormat="1" ht="30" customHeight="1">
      <c r="B3" s="63" t="s">
        <v>2</v>
      </c>
    </row>
    <row r="4" spans="1:9" ht="39.950000000000003" customHeight="1">
      <c r="A4" s="65" t="s">
        <v>113</v>
      </c>
      <c r="B4" s="65" t="s">
        <v>1616</v>
      </c>
    </row>
    <row r="5" spans="1:9" s="64" customFormat="1" ht="30" customHeight="1">
      <c r="A5" s="66" t="s">
        <v>1647</v>
      </c>
      <c r="B5" s="65">
        <v>118700</v>
      </c>
    </row>
    <row r="6" spans="1:9" s="64" customFormat="1" ht="30" customHeight="1">
      <c r="A6" s="66" t="s">
        <v>1648</v>
      </c>
      <c r="B6" s="65">
        <v>118700</v>
      </c>
    </row>
    <row r="7" spans="1:9" s="64" customFormat="1" ht="30" customHeight="1">
      <c r="A7" s="66" t="s">
        <v>1649</v>
      </c>
      <c r="B7" s="65">
        <f>B8+B9</f>
        <v>10541</v>
      </c>
    </row>
    <row r="8" spans="1:9" ht="30" customHeight="1">
      <c r="A8" s="67" t="s">
        <v>1650</v>
      </c>
      <c r="B8" s="68">
        <v>890</v>
      </c>
    </row>
    <row r="9" spans="1:9" ht="30" customHeight="1">
      <c r="A9" s="67" t="s">
        <v>1651</v>
      </c>
      <c r="B9" s="69">
        <v>9651</v>
      </c>
    </row>
    <row r="10" spans="1:9" s="64" customFormat="1" ht="30" customHeight="1">
      <c r="A10" s="66" t="s">
        <v>1652</v>
      </c>
      <c r="B10" s="65">
        <v>118700</v>
      </c>
    </row>
    <row r="11" spans="1:9" s="64" customFormat="1" ht="30" customHeight="1">
      <c r="A11" s="66" t="s">
        <v>1653</v>
      </c>
      <c r="B11" s="65">
        <v>8.32</v>
      </c>
    </row>
    <row r="12" spans="1:9" s="64" customFormat="1" ht="30" customHeight="1">
      <c r="A12" s="66" t="s">
        <v>1654</v>
      </c>
      <c r="B12" s="70">
        <v>3.55</v>
      </c>
    </row>
    <row r="13" spans="1:9" s="6" customFormat="1" ht="81" customHeight="1">
      <c r="A13" s="291" t="s">
        <v>1655</v>
      </c>
      <c r="B13" s="291"/>
      <c r="C13" s="71"/>
      <c r="D13" s="71"/>
      <c r="E13" s="71"/>
      <c r="F13" s="71"/>
      <c r="G13" s="71"/>
      <c r="H13" s="71"/>
      <c r="I13" s="71"/>
    </row>
    <row r="14" spans="1:9" ht="24" customHeight="1"/>
    <row r="15" spans="1:9" ht="24" customHeight="1"/>
    <row r="16" spans="1:9" ht="24" customHeight="1"/>
  </sheetData>
  <mergeCells count="2">
    <mergeCell ref="A2:B2"/>
    <mergeCell ref="A13:B13"/>
  </mergeCells>
  <phoneticPr fontId="4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K35"/>
  <sheetViews>
    <sheetView workbookViewId="0">
      <selection activeCell="C12" sqref="C12"/>
    </sheetView>
  </sheetViews>
  <sheetFormatPr defaultColWidth="8.875" defaultRowHeight="13.5"/>
  <cols>
    <col min="1" max="1" width="9.625" style="39" customWidth="1"/>
    <col min="2" max="2" width="21.25" style="39" customWidth="1"/>
    <col min="3" max="3" width="39" style="40" customWidth="1"/>
    <col min="4" max="7" width="9" style="41" customWidth="1"/>
    <col min="8" max="8" width="15.625" style="42" customWidth="1"/>
    <col min="9" max="9" width="24.125" style="39" customWidth="1"/>
    <col min="10" max="16384" width="8.875" style="39"/>
  </cols>
  <sheetData>
    <row r="1" spans="1:9" s="36" customFormat="1" ht="30" customHeight="1">
      <c r="A1" s="10" t="s">
        <v>1656</v>
      </c>
      <c r="D1" s="43"/>
      <c r="E1" s="43"/>
      <c r="F1" s="43"/>
      <c r="G1" s="43"/>
      <c r="H1" s="44"/>
    </row>
    <row r="2" spans="1:9" s="37" customFormat="1" ht="60" customHeight="1">
      <c r="A2" s="292" t="s">
        <v>1657</v>
      </c>
      <c r="B2" s="292"/>
      <c r="C2" s="292"/>
      <c r="D2" s="292"/>
      <c r="E2" s="292"/>
      <c r="F2" s="292"/>
      <c r="G2" s="292"/>
      <c r="H2" s="292"/>
      <c r="I2" s="292"/>
    </row>
    <row r="3" spans="1:9" s="38" customFormat="1" ht="30" customHeight="1">
      <c r="A3" s="12"/>
      <c r="B3" s="12"/>
      <c r="C3" s="12"/>
      <c r="D3" s="45"/>
      <c r="E3" s="45"/>
      <c r="F3" s="45"/>
      <c r="G3" s="293"/>
      <c r="H3" s="293"/>
      <c r="I3" s="46" t="s">
        <v>2</v>
      </c>
    </row>
    <row r="4" spans="1:9" ht="20.100000000000001" customHeight="1">
      <c r="A4" s="299" t="s">
        <v>1658</v>
      </c>
      <c r="B4" s="300" t="s">
        <v>1659</v>
      </c>
      <c r="C4" s="299" t="s">
        <v>1236</v>
      </c>
      <c r="D4" s="294" t="s">
        <v>1660</v>
      </c>
      <c r="E4" s="295"/>
      <c r="F4" s="296"/>
      <c r="G4" s="297" t="s">
        <v>1661</v>
      </c>
      <c r="H4" s="298"/>
      <c r="I4" s="302" t="s">
        <v>1662</v>
      </c>
    </row>
    <row r="5" spans="1:9" ht="20.100000000000001" customHeight="1">
      <c r="A5" s="299"/>
      <c r="B5" s="301"/>
      <c r="C5" s="299"/>
      <c r="D5" s="16" t="s">
        <v>42</v>
      </c>
      <c r="E5" s="16" t="s">
        <v>1663</v>
      </c>
      <c r="F5" s="16" t="s">
        <v>1664</v>
      </c>
      <c r="G5" s="47" t="s">
        <v>1665</v>
      </c>
      <c r="H5" s="48" t="s">
        <v>1666</v>
      </c>
      <c r="I5" s="302"/>
    </row>
    <row r="6" spans="1:9" ht="26.1" customHeight="1">
      <c r="A6" s="17" t="s">
        <v>1667</v>
      </c>
      <c r="B6" s="17" t="s">
        <v>1668</v>
      </c>
      <c r="C6" s="49" t="s">
        <v>1669</v>
      </c>
      <c r="D6" s="50">
        <f>E6</f>
        <v>1400</v>
      </c>
      <c r="E6" s="50">
        <v>1400</v>
      </c>
      <c r="F6" s="50"/>
      <c r="G6" s="47"/>
      <c r="H6" s="51">
        <v>1</v>
      </c>
      <c r="I6" s="17" t="s">
        <v>1670</v>
      </c>
    </row>
    <row r="7" spans="1:9" ht="26.1" customHeight="1">
      <c r="A7" s="17" t="s">
        <v>1667</v>
      </c>
      <c r="B7" s="17" t="s">
        <v>1671</v>
      </c>
      <c r="C7" s="49" t="s">
        <v>1672</v>
      </c>
      <c r="D7" s="50">
        <f>E7</f>
        <v>12</v>
      </c>
      <c r="E7" s="50">
        <v>12</v>
      </c>
      <c r="F7" s="50"/>
      <c r="G7" s="47"/>
      <c r="H7" s="51">
        <v>1</v>
      </c>
      <c r="I7" s="17" t="s">
        <v>1673</v>
      </c>
    </row>
    <row r="8" spans="1:9" ht="26.1" customHeight="1">
      <c r="A8" s="17" t="s">
        <v>1667</v>
      </c>
      <c r="B8" s="17" t="s">
        <v>1674</v>
      </c>
      <c r="C8" s="49" t="s">
        <v>1675</v>
      </c>
      <c r="D8" s="50">
        <f t="shared" ref="D8:D19" si="0">F8</f>
        <v>17000</v>
      </c>
      <c r="E8" s="50"/>
      <c r="F8" s="50">
        <v>17000</v>
      </c>
      <c r="G8" s="21"/>
      <c r="H8" s="51">
        <v>1</v>
      </c>
      <c r="I8" s="17" t="s">
        <v>1676</v>
      </c>
    </row>
    <row r="9" spans="1:9" ht="26.1" customHeight="1">
      <c r="A9" s="17" t="s">
        <v>1667</v>
      </c>
      <c r="B9" s="17" t="s">
        <v>1674</v>
      </c>
      <c r="C9" s="49" t="s">
        <v>1677</v>
      </c>
      <c r="D9" s="50">
        <f t="shared" si="0"/>
        <v>2000</v>
      </c>
      <c r="E9" s="50"/>
      <c r="F9" s="50">
        <v>2000</v>
      </c>
      <c r="G9" s="21"/>
      <c r="H9" s="51">
        <v>1</v>
      </c>
      <c r="I9" s="17" t="s">
        <v>1678</v>
      </c>
    </row>
    <row r="10" spans="1:9" ht="26.1" customHeight="1">
      <c r="A10" s="17" t="s">
        <v>1667</v>
      </c>
      <c r="B10" s="17" t="s">
        <v>1679</v>
      </c>
      <c r="C10" s="49" t="s">
        <v>1680</v>
      </c>
      <c r="D10" s="50">
        <f t="shared" si="0"/>
        <v>6500</v>
      </c>
      <c r="E10" s="50"/>
      <c r="F10" s="50">
        <v>6500</v>
      </c>
      <c r="G10" s="21"/>
      <c r="H10" s="51">
        <v>1</v>
      </c>
      <c r="I10" s="17" t="s">
        <v>1681</v>
      </c>
    </row>
    <row r="11" spans="1:9" ht="26.1" customHeight="1">
      <c r="A11" s="52" t="s">
        <v>1667</v>
      </c>
      <c r="B11" s="17" t="s">
        <v>1682</v>
      </c>
      <c r="C11" s="49" t="s">
        <v>1683</v>
      </c>
      <c r="D11" s="50">
        <f t="shared" si="0"/>
        <v>2000</v>
      </c>
      <c r="E11" s="50"/>
      <c r="F11" s="50">
        <v>2000</v>
      </c>
      <c r="G11" s="25"/>
      <c r="H11" s="53">
        <v>1</v>
      </c>
      <c r="I11" s="58" t="s">
        <v>1676</v>
      </c>
    </row>
    <row r="12" spans="1:9" ht="26.1" customHeight="1">
      <c r="A12" s="54" t="s">
        <v>1667</v>
      </c>
      <c r="B12" s="17" t="s">
        <v>1668</v>
      </c>
      <c r="C12" s="55" t="s">
        <v>1684</v>
      </c>
      <c r="D12" s="50">
        <f t="shared" si="0"/>
        <v>13000</v>
      </c>
      <c r="E12" s="50"/>
      <c r="F12" s="56">
        <v>13000</v>
      </c>
      <c r="G12" s="21"/>
      <c r="H12" s="51">
        <v>1</v>
      </c>
      <c r="I12" s="17" t="s">
        <v>1676</v>
      </c>
    </row>
    <row r="13" spans="1:9" ht="26.1" customHeight="1">
      <c r="A13" s="54" t="s">
        <v>1667</v>
      </c>
      <c r="B13" s="17" t="s">
        <v>1668</v>
      </c>
      <c r="C13" s="55" t="s">
        <v>1685</v>
      </c>
      <c r="D13" s="50">
        <f t="shared" si="0"/>
        <v>6500</v>
      </c>
      <c r="E13" s="50"/>
      <c r="F13" s="56">
        <v>6500</v>
      </c>
      <c r="G13" s="21"/>
      <c r="H13" s="51">
        <v>1</v>
      </c>
      <c r="I13" s="17" t="s">
        <v>1681</v>
      </c>
    </row>
    <row r="14" spans="1:9" ht="26.1" customHeight="1">
      <c r="A14" s="54" t="s">
        <v>1667</v>
      </c>
      <c r="B14" s="17" t="s">
        <v>1679</v>
      </c>
      <c r="C14" s="55" t="s">
        <v>1686</v>
      </c>
      <c r="D14" s="50">
        <f t="shared" si="0"/>
        <v>30000</v>
      </c>
      <c r="E14" s="50"/>
      <c r="F14" s="56">
        <v>30000</v>
      </c>
      <c r="G14" s="21"/>
      <c r="H14" s="51">
        <v>1</v>
      </c>
      <c r="I14" s="23" t="s">
        <v>1687</v>
      </c>
    </row>
    <row r="15" spans="1:9" ht="26.1" customHeight="1">
      <c r="A15" s="54" t="s">
        <v>1667</v>
      </c>
      <c r="B15" s="17" t="s">
        <v>1668</v>
      </c>
      <c r="C15" s="55" t="s">
        <v>1688</v>
      </c>
      <c r="D15" s="50">
        <f t="shared" si="0"/>
        <v>28600</v>
      </c>
      <c r="E15" s="50"/>
      <c r="F15" s="56">
        <v>28600</v>
      </c>
      <c r="G15" s="21"/>
      <c r="H15" s="51">
        <v>1</v>
      </c>
      <c r="I15" s="23" t="s">
        <v>1687</v>
      </c>
    </row>
    <row r="16" spans="1:9" ht="26.1" customHeight="1">
      <c r="A16" s="54" t="s">
        <v>1667</v>
      </c>
      <c r="B16" s="17" t="s">
        <v>1679</v>
      </c>
      <c r="C16" s="55" t="s">
        <v>1689</v>
      </c>
      <c r="D16" s="50">
        <f t="shared" si="0"/>
        <v>6000</v>
      </c>
      <c r="E16" s="50"/>
      <c r="F16" s="56">
        <v>6000</v>
      </c>
      <c r="G16" s="21"/>
      <c r="H16" s="51">
        <v>1</v>
      </c>
      <c r="I16" s="23" t="s">
        <v>1687</v>
      </c>
    </row>
    <row r="17" spans="1:11" customFormat="1" ht="26.1" customHeight="1">
      <c r="A17" s="54" t="s">
        <v>1667</v>
      </c>
      <c r="B17" s="17" t="s">
        <v>1682</v>
      </c>
      <c r="C17" s="55" t="s">
        <v>1690</v>
      </c>
      <c r="D17" s="50">
        <f t="shared" si="0"/>
        <v>5000</v>
      </c>
      <c r="E17" s="50"/>
      <c r="F17" s="56">
        <v>5000</v>
      </c>
      <c r="G17" s="57"/>
      <c r="H17" s="51">
        <v>1</v>
      </c>
      <c r="I17" s="17" t="s">
        <v>1678</v>
      </c>
      <c r="J17" s="59"/>
    </row>
    <row r="18" spans="1:11" customFormat="1" ht="26.1" customHeight="1">
      <c r="A18" s="54" t="s">
        <v>1667</v>
      </c>
      <c r="B18" s="17" t="s">
        <v>1668</v>
      </c>
      <c r="C18" s="55" t="s">
        <v>1691</v>
      </c>
      <c r="D18" s="50">
        <f t="shared" si="0"/>
        <v>1600</v>
      </c>
      <c r="E18" s="50"/>
      <c r="F18" s="56">
        <v>1600</v>
      </c>
      <c r="G18" s="57"/>
      <c r="H18" s="51">
        <v>1</v>
      </c>
      <c r="I18" s="17" t="s">
        <v>1681</v>
      </c>
      <c r="J18" s="59"/>
    </row>
    <row r="19" spans="1:11" customFormat="1" ht="26.1" customHeight="1">
      <c r="A19" s="54" t="s">
        <v>1667</v>
      </c>
      <c r="B19" s="17" t="s">
        <v>1679</v>
      </c>
      <c r="C19" s="55" t="s">
        <v>1692</v>
      </c>
      <c r="D19" s="50">
        <f t="shared" si="0"/>
        <v>500</v>
      </c>
      <c r="E19" s="50"/>
      <c r="F19" s="56">
        <v>500</v>
      </c>
      <c r="G19" s="57"/>
      <c r="H19" s="51">
        <v>1</v>
      </c>
      <c r="I19" s="17" t="s">
        <v>1681</v>
      </c>
      <c r="J19" s="59"/>
    </row>
    <row r="20" spans="1:11" s="6" customFormat="1" ht="54" customHeight="1">
      <c r="A20" s="291" t="s">
        <v>1693</v>
      </c>
      <c r="B20" s="291"/>
      <c r="C20" s="291"/>
      <c r="D20" s="291"/>
      <c r="E20" s="291"/>
      <c r="F20" s="291"/>
      <c r="G20" s="291"/>
      <c r="H20" s="291"/>
      <c r="I20" s="291"/>
    </row>
    <row r="21" spans="1:11" ht="24" customHeight="1">
      <c r="K21" s="60"/>
    </row>
    <row r="22" spans="1:11" ht="24" customHeight="1"/>
    <row r="23" spans="1:11" ht="24" customHeight="1"/>
    <row r="24" spans="1:11" ht="24" customHeight="1"/>
    <row r="25" spans="1:11" ht="24" customHeight="1"/>
    <row r="26" spans="1:11" ht="24" customHeight="1"/>
    <row r="27" spans="1:11" ht="24" customHeight="1"/>
    <row r="28" spans="1:11" ht="24" customHeight="1"/>
    <row r="29" spans="1:11" ht="24" customHeight="1"/>
    <row r="30" spans="1:11" ht="24" customHeight="1"/>
    <row r="31" spans="1:11" ht="24" customHeight="1"/>
    <row r="32" spans="1:11" ht="24" customHeight="1"/>
    <row r="33" ht="24" customHeight="1"/>
    <row r="34" ht="24" customHeight="1"/>
    <row r="35" ht="24" customHeight="1"/>
  </sheetData>
  <mergeCells count="9">
    <mergeCell ref="A2:I2"/>
    <mergeCell ref="G3:H3"/>
    <mergeCell ref="D4:F4"/>
    <mergeCell ref="G4:H4"/>
    <mergeCell ref="A20:I20"/>
    <mergeCell ref="A4:A5"/>
    <mergeCell ref="B4:B5"/>
    <mergeCell ref="C4:C5"/>
    <mergeCell ref="I4:I5"/>
  </mergeCells>
  <phoneticPr fontId="45" type="noConversion"/>
  <conditionalFormatting sqref="C17:C19">
    <cfRule type="duplicateValues" dxfId="2"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33"/>
  <sheetViews>
    <sheetView topLeftCell="B1" workbookViewId="0">
      <selection activeCell="N17" sqref="N17"/>
    </sheetView>
  </sheetViews>
  <sheetFormatPr defaultColWidth="9" defaultRowHeight="14.25"/>
  <cols>
    <col min="1" max="1" width="10.625" style="111" hidden="1" customWidth="1"/>
    <col min="2" max="2" width="61.75" style="111" customWidth="1"/>
    <col min="3" max="5" width="12.625" style="111" hidden="1" customWidth="1"/>
    <col min="6" max="6" width="19.25" style="111" customWidth="1"/>
    <col min="7" max="9" width="12.625" style="111" hidden="1" customWidth="1"/>
    <col min="10" max="16384" width="9" style="111"/>
  </cols>
  <sheetData>
    <row r="1" spans="1:9" ht="30" customHeight="1">
      <c r="B1" s="109" t="s">
        <v>109</v>
      </c>
    </row>
    <row r="2" spans="1:9" ht="50.1" customHeight="1">
      <c r="B2" s="248" t="s">
        <v>110</v>
      </c>
      <c r="C2" s="248"/>
      <c r="D2" s="248"/>
      <c r="E2" s="248"/>
      <c r="F2" s="248"/>
      <c r="G2" s="248"/>
      <c r="H2" s="248"/>
      <c r="I2" s="248"/>
    </row>
    <row r="3" spans="1:9" ht="30" customHeight="1">
      <c r="F3" s="112" t="s">
        <v>2</v>
      </c>
      <c r="H3" s="249" t="s">
        <v>2</v>
      </c>
      <c r="I3" s="249"/>
    </row>
    <row r="4" spans="1:9" s="110" customFormat="1" ht="39.950000000000003" customHeight="1">
      <c r="A4" s="113" t="s">
        <v>3</v>
      </c>
      <c r="B4" s="113" t="s">
        <v>4</v>
      </c>
      <c r="C4" s="114" t="s">
        <v>5</v>
      </c>
      <c r="D4" s="114" t="s">
        <v>6</v>
      </c>
      <c r="E4" s="113" t="s">
        <v>7</v>
      </c>
      <c r="F4" s="113" t="s">
        <v>8</v>
      </c>
      <c r="G4" s="114" t="s">
        <v>9</v>
      </c>
      <c r="H4" s="114" t="s">
        <v>10</v>
      </c>
      <c r="I4" s="113" t="s">
        <v>11</v>
      </c>
    </row>
    <row r="5" spans="1:9" s="109" customFormat="1" ht="24.95" customHeight="1">
      <c r="A5" s="115"/>
      <c r="B5" s="115" t="s">
        <v>12</v>
      </c>
      <c r="C5" s="214">
        <f>SUM(C6:C21)</f>
        <v>35748</v>
      </c>
      <c r="D5" s="214">
        <f>SUM(D6:D21)</f>
        <v>-1800</v>
      </c>
      <c r="E5" s="214">
        <f>SUM(E6:E21)</f>
        <v>33948</v>
      </c>
      <c r="F5" s="214">
        <f>SUM(F6:F21)</f>
        <v>33657</v>
      </c>
      <c r="G5" s="115">
        <f>IF(C5&lt;&gt;0,ROUND(F5/C5*100-100,2),0)</f>
        <v>-5.85</v>
      </c>
      <c r="H5" s="115">
        <f t="shared" ref="H5:H30" si="0">IF(E5&lt;&gt;0,ROUND(F5/E5*100-100,2),0)</f>
        <v>-0.86</v>
      </c>
      <c r="I5" s="115"/>
    </row>
    <row r="6" spans="1:9" ht="24.95" customHeight="1">
      <c r="A6" s="116">
        <v>10101</v>
      </c>
      <c r="B6" s="116" t="s">
        <v>13</v>
      </c>
      <c r="C6" s="216">
        <v>7424</v>
      </c>
      <c r="D6" s="216">
        <v>-200</v>
      </c>
      <c r="E6" s="216">
        <f>C6+D6</f>
        <v>7224</v>
      </c>
      <c r="F6" s="216">
        <f>7262-1343</f>
        <v>5919</v>
      </c>
      <c r="G6" s="116">
        <f t="shared" ref="G6:G32" si="1">IF(C6&lt;&gt;0,ROUND(F6/C6*100-100,2),0)</f>
        <v>-20.27</v>
      </c>
      <c r="H6" s="116">
        <f t="shared" si="0"/>
        <v>-18.059999999999999</v>
      </c>
      <c r="I6" s="116"/>
    </row>
    <row r="7" spans="1:9" ht="24.95" customHeight="1">
      <c r="A7" s="116">
        <v>10104</v>
      </c>
      <c r="B7" s="116" t="s">
        <v>14</v>
      </c>
      <c r="C7" s="216">
        <v>3028</v>
      </c>
      <c r="D7" s="216">
        <v>-100</v>
      </c>
      <c r="E7" s="216">
        <f t="shared" ref="E7:E30" si="2">C7+D7</f>
        <v>2928</v>
      </c>
      <c r="F7" s="216">
        <v>1879</v>
      </c>
      <c r="G7" s="116">
        <f t="shared" si="1"/>
        <v>-37.950000000000003</v>
      </c>
      <c r="H7" s="116">
        <f t="shared" si="0"/>
        <v>-35.83</v>
      </c>
      <c r="I7" s="116"/>
    </row>
    <row r="8" spans="1:9" ht="24.95" customHeight="1">
      <c r="A8" s="116">
        <v>10105</v>
      </c>
      <c r="B8" s="116" t="s">
        <v>15</v>
      </c>
      <c r="C8" s="216"/>
      <c r="D8" s="216"/>
      <c r="E8" s="216">
        <f t="shared" si="2"/>
        <v>0</v>
      </c>
      <c r="F8" s="216"/>
      <c r="G8" s="116">
        <f t="shared" si="1"/>
        <v>0</v>
      </c>
      <c r="H8" s="116">
        <f t="shared" si="0"/>
        <v>0</v>
      </c>
      <c r="I8" s="116"/>
    </row>
    <row r="9" spans="1:9" ht="24.95" customHeight="1">
      <c r="A9" s="116">
        <v>10106</v>
      </c>
      <c r="B9" s="116" t="s">
        <v>16</v>
      </c>
      <c r="C9" s="216">
        <v>468</v>
      </c>
      <c r="D9" s="216">
        <v>-100</v>
      </c>
      <c r="E9" s="216">
        <f t="shared" si="2"/>
        <v>368</v>
      </c>
      <c r="F9" s="216">
        <v>613</v>
      </c>
      <c r="G9" s="116">
        <f t="shared" si="1"/>
        <v>30.98</v>
      </c>
      <c r="H9" s="116">
        <f t="shared" si="0"/>
        <v>66.58</v>
      </c>
      <c r="I9" s="116"/>
    </row>
    <row r="10" spans="1:9" ht="24.95" customHeight="1">
      <c r="A10" s="116">
        <v>10107</v>
      </c>
      <c r="B10" s="116" t="s">
        <v>17</v>
      </c>
      <c r="C10" s="216">
        <v>3</v>
      </c>
      <c r="D10" s="216"/>
      <c r="E10" s="216">
        <f t="shared" si="2"/>
        <v>3</v>
      </c>
      <c r="F10" s="216">
        <v>152</v>
      </c>
      <c r="G10" s="116">
        <f t="shared" si="1"/>
        <v>4966.67</v>
      </c>
      <c r="H10" s="116">
        <f t="shared" si="0"/>
        <v>4966.67</v>
      </c>
      <c r="I10" s="116"/>
    </row>
    <row r="11" spans="1:9" ht="24.95" customHeight="1">
      <c r="A11" s="116">
        <v>10109</v>
      </c>
      <c r="B11" s="116" t="s">
        <v>18</v>
      </c>
      <c r="C11" s="216">
        <v>1334</v>
      </c>
      <c r="D11" s="216"/>
      <c r="E11" s="216">
        <f t="shared" si="2"/>
        <v>1334</v>
      </c>
      <c r="F11" s="216">
        <v>1345</v>
      </c>
      <c r="G11" s="116">
        <f t="shared" si="1"/>
        <v>0.82</v>
      </c>
      <c r="H11" s="116">
        <f t="shared" si="0"/>
        <v>0.82</v>
      </c>
      <c r="I11" s="116"/>
    </row>
    <row r="12" spans="1:9" ht="24.95" customHeight="1">
      <c r="A12" s="116">
        <v>10110</v>
      </c>
      <c r="B12" s="116" t="s">
        <v>19</v>
      </c>
      <c r="C12" s="216">
        <v>523</v>
      </c>
      <c r="D12" s="216"/>
      <c r="E12" s="216">
        <f t="shared" si="2"/>
        <v>523</v>
      </c>
      <c r="F12" s="216">
        <v>1908</v>
      </c>
      <c r="G12" s="116">
        <f t="shared" si="1"/>
        <v>264.82</v>
      </c>
      <c r="H12" s="116">
        <f t="shared" si="0"/>
        <v>264.82</v>
      </c>
      <c r="I12" s="116"/>
    </row>
    <row r="13" spans="1:9" ht="24.95" customHeight="1">
      <c r="A13" s="116">
        <v>10111</v>
      </c>
      <c r="B13" s="116" t="s">
        <v>20</v>
      </c>
      <c r="C13" s="216">
        <v>435</v>
      </c>
      <c r="D13" s="216"/>
      <c r="E13" s="216">
        <f t="shared" si="2"/>
        <v>435</v>
      </c>
      <c r="F13" s="216">
        <v>750</v>
      </c>
      <c r="G13" s="116">
        <f t="shared" si="1"/>
        <v>72.41</v>
      </c>
      <c r="H13" s="116">
        <f t="shared" si="0"/>
        <v>72.41</v>
      </c>
      <c r="I13" s="116"/>
    </row>
    <row r="14" spans="1:9" ht="24.95" customHeight="1">
      <c r="A14" s="116">
        <v>10112</v>
      </c>
      <c r="B14" s="116" t="s">
        <v>21</v>
      </c>
      <c r="C14" s="216">
        <v>354</v>
      </c>
      <c r="D14" s="216"/>
      <c r="E14" s="216">
        <f t="shared" si="2"/>
        <v>354</v>
      </c>
      <c r="F14" s="216">
        <v>458</v>
      </c>
      <c r="G14" s="116">
        <f t="shared" si="1"/>
        <v>29.38</v>
      </c>
      <c r="H14" s="116">
        <f t="shared" si="0"/>
        <v>29.38</v>
      </c>
      <c r="I14" s="116"/>
    </row>
    <row r="15" spans="1:9" ht="24.95" customHeight="1">
      <c r="A15" s="116">
        <v>10113</v>
      </c>
      <c r="B15" s="116" t="s">
        <v>22</v>
      </c>
      <c r="C15" s="216">
        <v>4873</v>
      </c>
      <c r="D15" s="216">
        <v>-300</v>
      </c>
      <c r="E15" s="216">
        <f t="shared" si="2"/>
        <v>4573</v>
      </c>
      <c r="F15" s="216">
        <v>4987</v>
      </c>
      <c r="G15" s="116">
        <f t="shared" si="1"/>
        <v>2.34</v>
      </c>
      <c r="H15" s="116">
        <f t="shared" si="0"/>
        <v>9.0500000000000007</v>
      </c>
      <c r="I15" s="116"/>
    </row>
    <row r="16" spans="1:9" ht="24.95" customHeight="1">
      <c r="A16" s="116">
        <v>10114</v>
      </c>
      <c r="B16" s="116" t="s">
        <v>23</v>
      </c>
      <c r="C16" s="216">
        <v>610</v>
      </c>
      <c r="D16" s="216"/>
      <c r="E16" s="216">
        <f t="shared" si="2"/>
        <v>610</v>
      </c>
      <c r="F16" s="216">
        <v>890</v>
      </c>
      <c r="G16" s="116">
        <f t="shared" si="1"/>
        <v>45.9</v>
      </c>
      <c r="H16" s="116">
        <f t="shared" si="0"/>
        <v>45.9</v>
      </c>
      <c r="I16" s="116"/>
    </row>
    <row r="17" spans="1:9" ht="24.95" customHeight="1">
      <c r="A17" s="116">
        <v>10118</v>
      </c>
      <c r="B17" s="116" t="s">
        <v>24</v>
      </c>
      <c r="C17" s="216">
        <v>5642</v>
      </c>
      <c r="D17" s="216">
        <v>-500</v>
      </c>
      <c r="E17" s="216">
        <f t="shared" si="2"/>
        <v>5142</v>
      </c>
      <c r="F17" s="216">
        <v>1100</v>
      </c>
      <c r="G17" s="116">
        <f t="shared" si="1"/>
        <v>-80.5</v>
      </c>
      <c r="H17" s="116">
        <f t="shared" si="0"/>
        <v>-78.61</v>
      </c>
      <c r="I17" s="116"/>
    </row>
    <row r="18" spans="1:9" ht="24.95" customHeight="1">
      <c r="A18" s="116">
        <v>10119</v>
      </c>
      <c r="B18" s="116" t="s">
        <v>25</v>
      </c>
      <c r="C18" s="216">
        <v>11050</v>
      </c>
      <c r="D18" s="216">
        <v>-600</v>
      </c>
      <c r="E18" s="216">
        <f t="shared" si="2"/>
        <v>10450</v>
      </c>
      <c r="F18" s="216">
        <v>13586</v>
      </c>
      <c r="G18" s="116">
        <f t="shared" si="1"/>
        <v>22.95</v>
      </c>
      <c r="H18" s="116">
        <f t="shared" si="0"/>
        <v>30.01</v>
      </c>
      <c r="I18" s="116"/>
    </row>
    <row r="19" spans="1:9" ht="24.95" customHeight="1">
      <c r="A19" s="116">
        <v>10120</v>
      </c>
      <c r="B19" s="116" t="s">
        <v>26</v>
      </c>
      <c r="C19" s="216"/>
      <c r="D19" s="216"/>
      <c r="E19" s="216">
        <f t="shared" si="2"/>
        <v>0</v>
      </c>
      <c r="F19" s="216"/>
      <c r="G19" s="116">
        <f t="shared" si="1"/>
        <v>0</v>
      </c>
      <c r="H19" s="116">
        <f t="shared" si="0"/>
        <v>0</v>
      </c>
      <c r="I19" s="116"/>
    </row>
    <row r="20" spans="1:9" ht="24.95" customHeight="1">
      <c r="A20" s="116">
        <v>10121</v>
      </c>
      <c r="B20" s="116" t="s">
        <v>27</v>
      </c>
      <c r="C20" s="216">
        <v>4</v>
      </c>
      <c r="D20" s="216"/>
      <c r="E20" s="216">
        <f t="shared" si="2"/>
        <v>4</v>
      </c>
      <c r="F20" s="216">
        <v>70</v>
      </c>
      <c r="G20" s="116">
        <f t="shared" si="1"/>
        <v>1650</v>
      </c>
      <c r="H20" s="116">
        <f t="shared" si="0"/>
        <v>1650</v>
      </c>
      <c r="I20" s="116"/>
    </row>
    <row r="21" spans="1:9" ht="24.95" customHeight="1">
      <c r="A21" s="116">
        <v>10199</v>
      </c>
      <c r="B21" s="116" t="s">
        <v>28</v>
      </c>
      <c r="C21" s="216"/>
      <c r="D21" s="216"/>
      <c r="E21" s="216">
        <f t="shared" si="2"/>
        <v>0</v>
      </c>
      <c r="F21" s="216"/>
      <c r="G21" s="116">
        <f t="shared" si="1"/>
        <v>0</v>
      </c>
      <c r="H21" s="116">
        <f t="shared" si="0"/>
        <v>0</v>
      </c>
      <c r="I21" s="116"/>
    </row>
    <row r="22" spans="1:9" s="109" customFormat="1" ht="24.95" customHeight="1">
      <c r="A22" s="115"/>
      <c r="B22" s="115" t="s">
        <v>29</v>
      </c>
      <c r="C22" s="214">
        <f>SUM(C23:C30)</f>
        <v>8920</v>
      </c>
      <c r="D22" s="214">
        <f>SUM(D23:D30)</f>
        <v>0</v>
      </c>
      <c r="E22" s="214">
        <f>SUM(E23:E30)</f>
        <v>8920</v>
      </c>
      <c r="F22" s="214">
        <f>SUM(F23:F30)</f>
        <v>32682</v>
      </c>
      <c r="G22" s="115">
        <f t="shared" si="1"/>
        <v>266.39</v>
      </c>
      <c r="H22" s="115">
        <f t="shared" si="0"/>
        <v>266.39</v>
      </c>
      <c r="I22" s="115"/>
    </row>
    <row r="23" spans="1:9" ht="24.95" customHeight="1">
      <c r="A23" s="116">
        <v>10302</v>
      </c>
      <c r="B23" s="116" t="s">
        <v>30</v>
      </c>
      <c r="C23" s="216">
        <v>1465</v>
      </c>
      <c r="D23" s="216"/>
      <c r="E23" s="216">
        <f t="shared" si="2"/>
        <v>1465</v>
      </c>
      <c r="F23" s="216">
        <v>1678</v>
      </c>
      <c r="G23" s="116">
        <f t="shared" si="1"/>
        <v>14.54</v>
      </c>
      <c r="H23" s="116">
        <f t="shared" si="0"/>
        <v>14.54</v>
      </c>
      <c r="I23" s="116"/>
    </row>
    <row r="24" spans="1:9" ht="24.95" customHeight="1">
      <c r="A24" s="116">
        <v>10304</v>
      </c>
      <c r="B24" s="116" t="s">
        <v>31</v>
      </c>
      <c r="C24" s="216">
        <v>653</v>
      </c>
      <c r="D24" s="216"/>
      <c r="E24" s="216">
        <f t="shared" si="2"/>
        <v>653</v>
      </c>
      <c r="F24" s="216">
        <v>1094</v>
      </c>
      <c r="G24" s="116">
        <f t="shared" si="1"/>
        <v>67.53</v>
      </c>
      <c r="H24" s="116">
        <f t="shared" si="0"/>
        <v>67.53</v>
      </c>
      <c r="I24" s="116"/>
    </row>
    <row r="25" spans="1:9" ht="24.95" customHeight="1">
      <c r="A25" s="116">
        <v>10305</v>
      </c>
      <c r="B25" s="116" t="s">
        <v>32</v>
      </c>
      <c r="C25" s="216">
        <v>38</v>
      </c>
      <c r="D25" s="216"/>
      <c r="E25" s="216">
        <f t="shared" si="2"/>
        <v>38</v>
      </c>
      <c r="F25" s="216">
        <v>80</v>
      </c>
      <c r="G25" s="116">
        <f t="shared" si="1"/>
        <v>110.53</v>
      </c>
      <c r="H25" s="116">
        <f t="shared" si="0"/>
        <v>110.53</v>
      </c>
      <c r="I25" s="116"/>
    </row>
    <row r="26" spans="1:9" ht="24.95" customHeight="1">
      <c r="A26" s="116">
        <v>10306</v>
      </c>
      <c r="B26" s="116" t="s">
        <v>33</v>
      </c>
      <c r="C26" s="216"/>
      <c r="D26" s="216"/>
      <c r="E26" s="216">
        <f t="shared" si="2"/>
        <v>0</v>
      </c>
      <c r="F26" s="216"/>
      <c r="G26" s="116">
        <f t="shared" si="1"/>
        <v>0</v>
      </c>
      <c r="H26" s="116">
        <f t="shared" si="0"/>
        <v>0</v>
      </c>
      <c r="I26" s="116"/>
    </row>
    <row r="27" spans="1:9" ht="24.95" customHeight="1">
      <c r="A27" s="116">
        <v>10307</v>
      </c>
      <c r="B27" s="116" t="s">
        <v>34</v>
      </c>
      <c r="C27" s="216">
        <v>6724</v>
      </c>
      <c r="D27" s="216"/>
      <c r="E27" s="216">
        <f t="shared" si="2"/>
        <v>6724</v>
      </c>
      <c r="F27" s="216">
        <f>26585+1343</f>
        <v>27928</v>
      </c>
      <c r="G27" s="116">
        <f t="shared" si="1"/>
        <v>315.35000000000002</v>
      </c>
      <c r="H27" s="116">
        <f t="shared" si="0"/>
        <v>315.35000000000002</v>
      </c>
      <c r="I27" s="116"/>
    </row>
    <row r="28" spans="1:9" ht="24.95" customHeight="1">
      <c r="A28" s="116">
        <v>10308</v>
      </c>
      <c r="B28" s="116" t="s">
        <v>35</v>
      </c>
      <c r="C28" s="216"/>
      <c r="D28" s="216"/>
      <c r="E28" s="216">
        <f t="shared" si="2"/>
        <v>0</v>
      </c>
      <c r="F28" s="216"/>
      <c r="G28" s="116">
        <f t="shared" si="1"/>
        <v>0</v>
      </c>
      <c r="H28" s="116">
        <f t="shared" si="0"/>
        <v>0</v>
      </c>
      <c r="I28" s="116"/>
    </row>
    <row r="29" spans="1:9" ht="24.95" customHeight="1">
      <c r="A29" s="116">
        <v>10309</v>
      </c>
      <c r="B29" s="116" t="s">
        <v>36</v>
      </c>
      <c r="C29" s="216">
        <v>34</v>
      </c>
      <c r="D29" s="216"/>
      <c r="E29" s="216">
        <f t="shared" si="2"/>
        <v>34</v>
      </c>
      <c r="F29" s="216">
        <v>60</v>
      </c>
      <c r="G29" s="116">
        <f t="shared" si="1"/>
        <v>76.47</v>
      </c>
      <c r="H29" s="116">
        <f t="shared" si="0"/>
        <v>76.47</v>
      </c>
      <c r="I29" s="116"/>
    </row>
    <row r="30" spans="1:9" ht="24.95" customHeight="1">
      <c r="A30" s="116">
        <v>10399</v>
      </c>
      <c r="B30" s="116" t="s">
        <v>37</v>
      </c>
      <c r="C30" s="216">
        <v>6</v>
      </c>
      <c r="D30" s="216"/>
      <c r="E30" s="216">
        <f t="shared" si="2"/>
        <v>6</v>
      </c>
      <c r="F30" s="224">
        <v>1842</v>
      </c>
      <c r="G30" s="116">
        <f t="shared" si="1"/>
        <v>30600</v>
      </c>
      <c r="H30" s="116">
        <f t="shared" si="0"/>
        <v>30600</v>
      </c>
      <c r="I30" s="116"/>
    </row>
    <row r="31" spans="1:9" ht="24.95" customHeight="1">
      <c r="A31" s="116"/>
      <c r="B31" s="116"/>
      <c r="C31" s="116"/>
      <c r="D31" s="116"/>
      <c r="E31" s="116"/>
      <c r="F31" s="116"/>
      <c r="G31" s="116"/>
      <c r="H31" s="116"/>
      <c r="I31" s="116"/>
    </row>
    <row r="32" spans="1:9" s="109" customFormat="1" ht="24.95" customHeight="1">
      <c r="A32" s="115"/>
      <c r="B32" s="113" t="s">
        <v>38</v>
      </c>
      <c r="C32" s="214">
        <f>C22+C5</f>
        <v>44668</v>
      </c>
      <c r="D32" s="214">
        <f>D22+D5</f>
        <v>-1800</v>
      </c>
      <c r="E32" s="214">
        <f>E22+E5</f>
        <v>42868</v>
      </c>
      <c r="F32" s="214">
        <f>F22+F5</f>
        <v>66339</v>
      </c>
      <c r="G32" s="115">
        <f t="shared" si="1"/>
        <v>48.52</v>
      </c>
      <c r="H32" s="115">
        <f>IF(E32&lt;&gt;0,ROUND(F32/E32*100-100,2),0)</f>
        <v>54.75</v>
      </c>
      <c r="I32" s="115"/>
    </row>
    <row r="33" spans="1:9" ht="69.95" customHeight="1">
      <c r="A33" s="250"/>
      <c r="B33" s="250"/>
      <c r="C33" s="250"/>
      <c r="D33" s="250"/>
      <c r="E33" s="250"/>
      <c r="F33" s="250"/>
      <c r="G33" s="250"/>
      <c r="H33" s="250"/>
      <c r="I33" s="250"/>
    </row>
  </sheetData>
  <mergeCells count="3">
    <mergeCell ref="B2:I2"/>
    <mergeCell ref="H3:I3"/>
    <mergeCell ref="A33:I33"/>
  </mergeCells>
  <phoneticPr fontId="45" type="noConversion"/>
  <pageMargins left="0.7" right="0.7" top="0.75" bottom="0.75" header="0.3" footer="0.3"/>
  <pageSetup paperSize="9" orientation="portrait" horizontalDpi="200" verticalDpi="300"/>
  <legacyDrawing r:id="rId1"/>
</worksheet>
</file>

<file path=xl/worksheets/sheet40.xml><?xml version="1.0" encoding="utf-8"?>
<worksheet xmlns="http://schemas.openxmlformats.org/spreadsheetml/2006/main" xmlns:r="http://schemas.openxmlformats.org/officeDocument/2006/relationships">
  <dimension ref="A1:E16"/>
  <sheetViews>
    <sheetView workbookViewId="0">
      <selection activeCell="L10" sqref="L10"/>
    </sheetView>
  </sheetViews>
  <sheetFormatPr defaultColWidth="9" defaultRowHeight="13.5"/>
  <cols>
    <col min="1" max="1" width="40.75" style="6" customWidth="1"/>
    <col min="2" max="2" width="12.25" style="6" customWidth="1"/>
    <col min="3" max="4" width="11.625" style="6" customWidth="1"/>
    <col min="5" max="5" width="17.375" style="6" customWidth="1"/>
    <col min="6" max="16384" width="9" style="6"/>
  </cols>
  <sheetData>
    <row r="1" spans="1:5" s="26" customFormat="1" ht="30" customHeight="1">
      <c r="A1" s="10" t="s">
        <v>1694</v>
      </c>
    </row>
    <row r="2" spans="1:5" s="27" customFormat="1" ht="60" customHeight="1">
      <c r="A2" s="292" t="s">
        <v>1695</v>
      </c>
      <c r="B2" s="292"/>
      <c r="C2" s="292"/>
      <c r="D2" s="292"/>
      <c r="E2" s="292"/>
    </row>
    <row r="3" spans="1:5" s="28" customFormat="1" ht="30" customHeight="1">
      <c r="A3" s="303" t="s">
        <v>2</v>
      </c>
      <c r="B3" s="303"/>
      <c r="C3" s="303"/>
      <c r="D3" s="303"/>
      <c r="E3" s="303"/>
    </row>
    <row r="4" spans="1:5" ht="39.950000000000003" customHeight="1">
      <c r="A4" s="15" t="s">
        <v>113</v>
      </c>
      <c r="B4" s="15" t="s">
        <v>1574</v>
      </c>
      <c r="C4" s="15" t="s">
        <v>1615</v>
      </c>
      <c r="D4" s="15" t="s">
        <v>1616</v>
      </c>
      <c r="E4" s="15" t="s">
        <v>1696</v>
      </c>
    </row>
    <row r="5" spans="1:5" s="29" customFormat="1" ht="24" customHeight="1">
      <c r="A5" s="30" t="s">
        <v>1697</v>
      </c>
      <c r="B5" s="15" t="s">
        <v>1575</v>
      </c>
      <c r="C5" s="31">
        <f>C6+C7</f>
        <v>450953</v>
      </c>
      <c r="D5" s="31">
        <f>D6+D7</f>
        <v>450953</v>
      </c>
      <c r="E5" s="31">
        <f>E6+E7</f>
        <v>0</v>
      </c>
    </row>
    <row r="6" spans="1:5" ht="24" customHeight="1">
      <c r="A6" s="32" t="s">
        <v>1698</v>
      </c>
      <c r="B6" s="22" t="s">
        <v>1576</v>
      </c>
      <c r="C6" s="33">
        <v>60008</v>
      </c>
      <c r="D6" s="33">
        <v>60008</v>
      </c>
      <c r="E6" s="33"/>
    </row>
    <row r="7" spans="1:5" ht="24" customHeight="1">
      <c r="A7" s="32" t="s">
        <v>1699</v>
      </c>
      <c r="B7" s="22" t="s">
        <v>1577</v>
      </c>
      <c r="C7" s="33">
        <v>390945</v>
      </c>
      <c r="D7" s="33">
        <v>390945</v>
      </c>
      <c r="E7" s="33"/>
    </row>
    <row r="8" spans="1:5" s="29" customFormat="1" ht="48" customHeight="1">
      <c r="A8" s="30" t="s">
        <v>1700</v>
      </c>
      <c r="B8" s="15" t="s">
        <v>1578</v>
      </c>
      <c r="C8" s="34">
        <f>C9+C10</f>
        <v>72712</v>
      </c>
      <c r="D8" s="34">
        <f>D9+D10</f>
        <v>72712</v>
      </c>
      <c r="E8" s="34"/>
    </row>
    <row r="9" spans="1:5" ht="24" customHeight="1">
      <c r="A9" s="32" t="s">
        <v>1698</v>
      </c>
      <c r="B9" s="22" t="s">
        <v>1579</v>
      </c>
      <c r="C9" s="34">
        <v>1412</v>
      </c>
      <c r="D9" s="35">
        <v>1412</v>
      </c>
      <c r="E9" s="35"/>
    </row>
    <row r="10" spans="1:5" ht="24" customHeight="1">
      <c r="A10" s="32" t="s">
        <v>1699</v>
      </c>
      <c r="B10" s="22" t="s">
        <v>1580</v>
      </c>
      <c r="C10" s="34">
        <v>71300</v>
      </c>
      <c r="D10" s="34">
        <v>71300</v>
      </c>
      <c r="E10" s="34"/>
    </row>
    <row r="11" spans="1:5" ht="42" customHeight="1">
      <c r="A11" s="291" t="s">
        <v>1701</v>
      </c>
      <c r="B11" s="291"/>
      <c r="C11" s="291"/>
      <c r="D11" s="291"/>
      <c r="E11" s="291"/>
    </row>
    <row r="12" spans="1:5" ht="24" customHeight="1"/>
    <row r="13" spans="1:5" ht="24" customHeight="1"/>
    <row r="14" spans="1:5" ht="24" customHeight="1"/>
    <row r="15" spans="1:5" ht="24" customHeight="1"/>
    <row r="16" spans="1:5" ht="24" customHeight="1"/>
  </sheetData>
  <mergeCells count="3">
    <mergeCell ref="A2:E2"/>
    <mergeCell ref="A3:E3"/>
    <mergeCell ref="A11:E11"/>
  </mergeCells>
  <phoneticPr fontId="4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F97"/>
  <sheetViews>
    <sheetView workbookViewId="0">
      <selection activeCell="J12" sqref="J12"/>
    </sheetView>
  </sheetViews>
  <sheetFormatPr defaultColWidth="9" defaultRowHeight="13.5"/>
  <cols>
    <col min="1" max="1" width="9.75" style="7" customWidth="1"/>
    <col min="2" max="2" width="33.125" style="8" customWidth="1"/>
    <col min="3" max="3" width="28.75" style="7" customWidth="1"/>
    <col min="4" max="4" width="15.625" style="7" customWidth="1"/>
    <col min="5" max="5" width="15.125" style="7" customWidth="1"/>
    <col min="6" max="6" width="20" style="7" customWidth="1"/>
    <col min="7" max="16384" width="9" style="9"/>
  </cols>
  <sheetData>
    <row r="1" spans="1:6" s="1" customFormat="1" ht="30" customHeight="1">
      <c r="A1" s="10" t="s">
        <v>1702</v>
      </c>
      <c r="B1" s="11"/>
    </row>
    <row r="2" spans="1:6" s="2" customFormat="1" ht="60" customHeight="1">
      <c r="A2" s="292" t="s">
        <v>1703</v>
      </c>
      <c r="B2" s="292"/>
      <c r="C2" s="292"/>
      <c r="D2" s="292"/>
      <c r="E2" s="292"/>
      <c r="F2" s="292"/>
    </row>
    <row r="3" spans="1:6" s="3" customFormat="1" ht="30" customHeight="1">
      <c r="B3" s="12"/>
      <c r="C3" s="12"/>
      <c r="D3" s="12"/>
      <c r="E3" s="12"/>
      <c r="F3" s="13" t="s">
        <v>2</v>
      </c>
    </row>
    <row r="4" spans="1:6" s="4" customFormat="1" ht="39.950000000000003" customHeight="1">
      <c r="A4" s="14" t="s">
        <v>1658</v>
      </c>
      <c r="B4" s="15" t="s">
        <v>1236</v>
      </c>
      <c r="C4" s="15" t="s">
        <v>1704</v>
      </c>
      <c r="D4" s="15" t="s">
        <v>1705</v>
      </c>
      <c r="E4" s="15" t="s">
        <v>1706</v>
      </c>
      <c r="F4" s="16" t="s">
        <v>1707</v>
      </c>
    </row>
    <row r="5" spans="1:6" s="4" customFormat="1" ht="39.950000000000003" customHeight="1">
      <c r="A5" s="17" t="s">
        <v>1667</v>
      </c>
      <c r="B5" s="18" t="s">
        <v>1675</v>
      </c>
      <c r="C5" s="17" t="s">
        <v>1676</v>
      </c>
      <c r="D5" s="19" t="s">
        <v>1708</v>
      </c>
      <c r="E5" s="20" t="s">
        <v>1664</v>
      </c>
      <c r="F5" s="21">
        <v>14000</v>
      </c>
    </row>
    <row r="6" spans="1:6" s="4" customFormat="1" ht="39.950000000000003" customHeight="1">
      <c r="A6" s="17" t="s">
        <v>1667</v>
      </c>
      <c r="B6" s="18" t="s">
        <v>1692</v>
      </c>
      <c r="C6" s="17" t="s">
        <v>1678</v>
      </c>
      <c r="D6" s="22" t="s">
        <v>1709</v>
      </c>
      <c r="E6" s="20" t="s">
        <v>1664</v>
      </c>
      <c r="F6" s="21">
        <v>21500</v>
      </c>
    </row>
    <row r="7" spans="1:6" s="5" customFormat="1" ht="33.950000000000003" customHeight="1">
      <c r="A7" s="17" t="s">
        <v>1667</v>
      </c>
      <c r="B7" s="18" t="s">
        <v>1710</v>
      </c>
      <c r="C7" s="23" t="s">
        <v>1711</v>
      </c>
      <c r="D7" s="19" t="s">
        <v>1708</v>
      </c>
      <c r="E7" s="20" t="s">
        <v>1664</v>
      </c>
      <c r="F7" s="21">
        <v>5800</v>
      </c>
    </row>
    <row r="8" spans="1:6" s="5" customFormat="1" ht="54.95" customHeight="1">
      <c r="A8" s="17" t="s">
        <v>1667</v>
      </c>
      <c r="B8" s="18" t="s">
        <v>1712</v>
      </c>
      <c r="C8" s="23" t="s">
        <v>1711</v>
      </c>
      <c r="D8" s="19" t="s">
        <v>1708</v>
      </c>
      <c r="E8" s="20" t="s">
        <v>1664</v>
      </c>
      <c r="F8" s="21">
        <v>10000</v>
      </c>
    </row>
    <row r="9" spans="1:6" s="5" customFormat="1" ht="33.950000000000003" customHeight="1">
      <c r="A9" s="17" t="s">
        <v>1667</v>
      </c>
      <c r="B9" s="18" t="s">
        <v>1691</v>
      </c>
      <c r="C9" s="23" t="s">
        <v>1681</v>
      </c>
      <c r="D9" s="19" t="s">
        <v>1708</v>
      </c>
      <c r="E9" s="24" t="s">
        <v>1664</v>
      </c>
      <c r="F9" s="25">
        <v>2368</v>
      </c>
    </row>
    <row r="10" spans="1:6" s="6" customFormat="1" ht="45" customHeight="1">
      <c r="A10" s="291" t="s">
        <v>1713</v>
      </c>
      <c r="B10" s="291"/>
      <c r="C10" s="291"/>
      <c r="D10" s="291"/>
      <c r="E10" s="291"/>
      <c r="F10" s="291"/>
    </row>
    <row r="11" spans="1:6" ht="24" customHeight="1"/>
    <row r="12" spans="1:6" ht="24" customHeight="1"/>
    <row r="13" spans="1:6" ht="24" customHeight="1"/>
    <row r="14" spans="1:6" ht="24" customHeight="1"/>
    <row r="15" spans="1:6" ht="24" customHeight="1"/>
    <row r="16" spans="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2">
    <mergeCell ref="A2:F2"/>
    <mergeCell ref="A10:F10"/>
  </mergeCells>
  <phoneticPr fontId="45" type="noConversion"/>
  <conditionalFormatting sqref="B5:B7">
    <cfRule type="duplicateValues" dxfId="1" priority="2"/>
  </conditionalFormatting>
  <conditionalFormatting sqref="B8:B9">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B1249"/>
  <sheetViews>
    <sheetView showZeros="0" tabSelected="1" workbookViewId="0">
      <selection activeCell="E6" sqref="E6"/>
    </sheetView>
  </sheetViews>
  <sheetFormatPr defaultColWidth="9" defaultRowHeight="13.5"/>
  <cols>
    <col min="1" max="1" width="60.625" style="59" customWidth="1"/>
    <col min="2" max="2" width="15.625" style="59" customWidth="1"/>
    <col min="3" max="16384" width="9" style="59"/>
  </cols>
  <sheetData>
    <row r="1" spans="1:2" ht="30" customHeight="1">
      <c r="A1" s="109" t="s">
        <v>111</v>
      </c>
      <c r="B1" s="219"/>
    </row>
    <row r="2" spans="1:2" ht="50.1" customHeight="1">
      <c r="A2" s="259" t="s">
        <v>112</v>
      </c>
      <c r="B2" s="252"/>
    </row>
    <row r="3" spans="1:2" ht="30" customHeight="1">
      <c r="A3" s="220"/>
      <c r="B3" s="221" t="s">
        <v>2</v>
      </c>
    </row>
    <row r="4" spans="1:2" ht="39.950000000000003" customHeight="1">
      <c r="A4" s="222" t="s">
        <v>113</v>
      </c>
      <c r="B4" s="222" t="s">
        <v>8</v>
      </c>
    </row>
    <row r="5" spans="1:2" ht="20.100000000000001" customHeight="1">
      <c r="A5" s="223" t="s">
        <v>114</v>
      </c>
      <c r="B5" s="224">
        <f>B6+B27+B38+B49+B60+B71+B79+B101+B110+B161+B168+B175+B182+B189+B203+B216</f>
        <v>15969.619999999999</v>
      </c>
    </row>
    <row r="6" spans="1:2" ht="20.100000000000001" customHeight="1">
      <c r="A6" s="223" t="s">
        <v>115</v>
      </c>
      <c r="B6" s="224">
        <v>31.62</v>
      </c>
    </row>
    <row r="7" spans="1:2" ht="20.100000000000001" customHeight="1">
      <c r="A7" s="223" t="s">
        <v>116</v>
      </c>
      <c r="B7" s="224">
        <v>2</v>
      </c>
    </row>
    <row r="8" spans="1:2" ht="20.100000000000001" customHeight="1">
      <c r="A8" s="223" t="s">
        <v>117</v>
      </c>
      <c r="B8" s="224">
        <v>30</v>
      </c>
    </row>
    <row r="9" spans="1:2" ht="20.100000000000001" customHeight="1">
      <c r="A9" s="223" t="s">
        <v>118</v>
      </c>
      <c r="B9" s="224"/>
    </row>
    <row r="10" spans="1:2" ht="20.100000000000001" customHeight="1">
      <c r="A10" s="223" t="s">
        <v>119</v>
      </c>
      <c r="B10" s="224"/>
    </row>
    <row r="11" spans="1:2" ht="20.100000000000001" customHeight="1">
      <c r="A11" s="223" t="s">
        <v>120</v>
      </c>
      <c r="B11" s="224"/>
    </row>
    <row r="12" spans="1:2" ht="20.100000000000001" customHeight="1">
      <c r="A12" s="223" t="s">
        <v>121</v>
      </c>
      <c r="B12" s="224"/>
    </row>
    <row r="13" spans="1:2" ht="20.100000000000001" customHeight="1">
      <c r="A13" s="223" t="s">
        <v>122</v>
      </c>
      <c r="B13" s="224"/>
    </row>
    <row r="14" spans="1:2" ht="20.100000000000001" customHeight="1">
      <c r="A14" s="223" t="s">
        <v>123</v>
      </c>
      <c r="B14" s="224"/>
    </row>
    <row r="15" spans="1:2" ht="20.100000000000001" customHeight="1">
      <c r="A15" s="223" t="s">
        <v>124</v>
      </c>
      <c r="B15" s="224"/>
    </row>
    <row r="16" spans="1:2" ht="20.100000000000001" customHeight="1">
      <c r="A16" s="223" t="s">
        <v>125</v>
      </c>
      <c r="B16" s="224"/>
    </row>
    <row r="17" spans="1:2" ht="20.100000000000001" customHeight="1">
      <c r="A17" s="223" t="s">
        <v>126</v>
      </c>
      <c r="B17" s="224"/>
    </row>
    <row r="18" spans="1:2" ht="20.100000000000001" customHeight="1">
      <c r="A18" s="223" t="s">
        <v>127</v>
      </c>
      <c r="B18" s="224"/>
    </row>
    <row r="19" spans="1:2" ht="20.100000000000001" customHeight="1">
      <c r="A19" s="223" t="s">
        <v>116</v>
      </c>
      <c r="B19" s="224"/>
    </row>
    <row r="20" spans="1:2" ht="20.100000000000001" customHeight="1">
      <c r="A20" s="223" t="s">
        <v>117</v>
      </c>
      <c r="B20" s="224"/>
    </row>
    <row r="21" spans="1:2" ht="20.100000000000001" customHeight="1">
      <c r="A21" s="223" t="s">
        <v>118</v>
      </c>
      <c r="B21" s="224"/>
    </row>
    <row r="22" spans="1:2" ht="20.100000000000001" customHeight="1">
      <c r="A22" s="223" t="s">
        <v>128</v>
      </c>
      <c r="B22" s="224"/>
    </row>
    <row r="23" spans="1:2" ht="20.100000000000001" customHeight="1">
      <c r="A23" s="223" t="s">
        <v>129</v>
      </c>
      <c r="B23" s="224"/>
    </row>
    <row r="24" spans="1:2" ht="20.100000000000001" customHeight="1">
      <c r="A24" s="223" t="s">
        <v>130</v>
      </c>
      <c r="B24" s="224"/>
    </row>
    <row r="25" spans="1:2" ht="20.100000000000001" customHeight="1">
      <c r="A25" s="223" t="s">
        <v>125</v>
      </c>
      <c r="B25" s="224"/>
    </row>
    <row r="26" spans="1:2" ht="20.100000000000001" customHeight="1">
      <c r="A26" s="223" t="s">
        <v>131</v>
      </c>
      <c r="B26" s="224"/>
    </row>
    <row r="27" spans="1:2" ht="20.100000000000001" customHeight="1">
      <c r="A27" s="223" t="s">
        <v>132</v>
      </c>
      <c r="B27" s="224">
        <v>4954</v>
      </c>
    </row>
    <row r="28" spans="1:2" ht="20.100000000000001" customHeight="1">
      <c r="A28" s="223" t="s">
        <v>116</v>
      </c>
      <c r="B28" s="224">
        <v>1021</v>
      </c>
    </row>
    <row r="29" spans="1:2" ht="20.100000000000001" customHeight="1">
      <c r="A29" s="223" t="s">
        <v>117</v>
      </c>
      <c r="B29" s="224">
        <v>1282</v>
      </c>
    </row>
    <row r="30" spans="1:2" ht="20.100000000000001" customHeight="1">
      <c r="A30" s="223" t="s">
        <v>118</v>
      </c>
      <c r="B30" s="224"/>
    </row>
    <row r="31" spans="1:2" ht="20.100000000000001" customHeight="1">
      <c r="A31" s="223" t="s">
        <v>133</v>
      </c>
      <c r="B31" s="224"/>
    </row>
    <row r="32" spans="1:2" ht="20.100000000000001" customHeight="1">
      <c r="A32" s="223" t="s">
        <v>134</v>
      </c>
      <c r="B32" s="224"/>
    </row>
    <row r="33" spans="1:2" ht="20.100000000000001" customHeight="1">
      <c r="A33" s="223" t="s">
        <v>135</v>
      </c>
      <c r="B33" s="224">
        <v>171</v>
      </c>
    </row>
    <row r="34" spans="1:2" ht="20.100000000000001" customHeight="1">
      <c r="A34" s="223" t="s">
        <v>136</v>
      </c>
      <c r="B34" s="224">
        <v>1430</v>
      </c>
    </row>
    <row r="35" spans="1:2" ht="20.100000000000001" customHeight="1">
      <c r="A35" s="223" t="s">
        <v>137</v>
      </c>
      <c r="B35" s="224">
        <v>9</v>
      </c>
    </row>
    <row r="36" spans="1:2" ht="20.100000000000001" customHeight="1">
      <c r="A36" s="223" t="s">
        <v>125</v>
      </c>
      <c r="B36" s="224">
        <v>1041</v>
      </c>
    </row>
    <row r="37" spans="1:2" ht="20.100000000000001" customHeight="1">
      <c r="A37" s="223" t="s">
        <v>138</v>
      </c>
      <c r="B37" s="224"/>
    </row>
    <row r="38" spans="1:2" ht="20.100000000000001" customHeight="1">
      <c r="A38" s="223" t="s">
        <v>139</v>
      </c>
      <c r="B38" s="224">
        <v>1238</v>
      </c>
    </row>
    <row r="39" spans="1:2" ht="20.100000000000001" customHeight="1">
      <c r="A39" s="223" t="s">
        <v>116</v>
      </c>
      <c r="B39" s="224">
        <v>40</v>
      </c>
    </row>
    <row r="40" spans="1:2" ht="20.100000000000001" customHeight="1">
      <c r="A40" s="223" t="s">
        <v>117</v>
      </c>
      <c r="B40" s="224">
        <v>1</v>
      </c>
    </row>
    <row r="41" spans="1:2" ht="20.100000000000001" customHeight="1">
      <c r="A41" s="223" t="s">
        <v>118</v>
      </c>
      <c r="B41" s="224"/>
    </row>
    <row r="42" spans="1:2" ht="20.100000000000001" customHeight="1">
      <c r="A42" s="223" t="s">
        <v>140</v>
      </c>
      <c r="B42" s="224">
        <v>500</v>
      </c>
    </row>
    <row r="43" spans="1:2" ht="20.100000000000001" customHeight="1">
      <c r="A43" s="223" t="s">
        <v>141</v>
      </c>
      <c r="B43" s="224"/>
    </row>
    <row r="44" spans="1:2" ht="20.100000000000001" customHeight="1">
      <c r="A44" s="223" t="s">
        <v>142</v>
      </c>
      <c r="B44" s="224"/>
    </row>
    <row r="45" spans="1:2" ht="20.100000000000001" customHeight="1">
      <c r="A45" s="223" t="s">
        <v>143</v>
      </c>
      <c r="B45" s="224"/>
    </row>
    <row r="46" spans="1:2" ht="20.100000000000001" customHeight="1">
      <c r="A46" s="223" t="s">
        <v>144</v>
      </c>
      <c r="B46" s="224"/>
    </row>
    <row r="47" spans="1:2" ht="20.100000000000001" customHeight="1">
      <c r="A47" s="223" t="s">
        <v>125</v>
      </c>
      <c r="B47" s="224"/>
    </row>
    <row r="48" spans="1:2" ht="20.100000000000001" customHeight="1">
      <c r="A48" s="223" t="s">
        <v>145</v>
      </c>
      <c r="B48" s="224">
        <v>697</v>
      </c>
    </row>
    <row r="49" spans="1:2" ht="20.100000000000001" customHeight="1">
      <c r="A49" s="223" t="s">
        <v>146</v>
      </c>
      <c r="B49" s="224">
        <v>36</v>
      </c>
    </row>
    <row r="50" spans="1:2" ht="20.100000000000001" customHeight="1">
      <c r="A50" s="223" t="s">
        <v>116</v>
      </c>
      <c r="B50" s="224"/>
    </row>
    <row r="51" spans="1:2" ht="20.100000000000001" customHeight="1">
      <c r="A51" s="223" t="s">
        <v>117</v>
      </c>
      <c r="B51" s="224">
        <v>20</v>
      </c>
    </row>
    <row r="52" spans="1:2" ht="20.100000000000001" customHeight="1">
      <c r="A52" s="223" t="s">
        <v>118</v>
      </c>
      <c r="B52" s="224"/>
    </row>
    <row r="53" spans="1:2" ht="20.100000000000001" customHeight="1">
      <c r="A53" s="223" t="s">
        <v>147</v>
      </c>
      <c r="B53" s="224"/>
    </row>
    <row r="54" spans="1:2" ht="20.100000000000001" customHeight="1">
      <c r="A54" s="223" t="s">
        <v>148</v>
      </c>
      <c r="B54" s="224"/>
    </row>
    <row r="55" spans="1:2" ht="20.100000000000001" customHeight="1">
      <c r="A55" s="223" t="s">
        <v>149</v>
      </c>
      <c r="B55" s="224">
        <v>1</v>
      </c>
    </row>
    <row r="56" spans="1:2" ht="20.100000000000001" customHeight="1">
      <c r="A56" s="223" t="s">
        <v>150</v>
      </c>
      <c r="B56" s="224">
        <v>15</v>
      </c>
    </row>
    <row r="57" spans="1:2" ht="20.100000000000001" customHeight="1">
      <c r="A57" s="223" t="s">
        <v>151</v>
      </c>
      <c r="B57" s="224"/>
    </row>
    <row r="58" spans="1:2" ht="20.100000000000001" customHeight="1">
      <c r="A58" s="223" t="s">
        <v>125</v>
      </c>
      <c r="B58" s="224"/>
    </row>
    <row r="59" spans="1:2" ht="20.100000000000001" customHeight="1">
      <c r="A59" s="223" t="s">
        <v>152</v>
      </c>
      <c r="B59" s="224"/>
    </row>
    <row r="60" spans="1:2" ht="20.100000000000001" customHeight="1">
      <c r="A60" s="223" t="s">
        <v>153</v>
      </c>
      <c r="B60" s="224">
        <v>537</v>
      </c>
    </row>
    <row r="61" spans="1:2" ht="20.100000000000001" customHeight="1">
      <c r="A61" s="223" t="s">
        <v>116</v>
      </c>
      <c r="B61" s="224">
        <v>37</v>
      </c>
    </row>
    <row r="62" spans="1:2" ht="20.100000000000001" customHeight="1">
      <c r="A62" s="223" t="s">
        <v>117</v>
      </c>
      <c r="B62" s="224">
        <v>9</v>
      </c>
    </row>
    <row r="63" spans="1:2" ht="20.100000000000001" customHeight="1">
      <c r="A63" s="223" t="s">
        <v>118</v>
      </c>
      <c r="B63" s="224"/>
    </row>
    <row r="64" spans="1:2" ht="20.100000000000001" customHeight="1">
      <c r="A64" s="223" t="s">
        <v>154</v>
      </c>
      <c r="B64" s="224"/>
    </row>
    <row r="65" spans="1:2" ht="20.100000000000001" customHeight="1">
      <c r="A65" s="223" t="s">
        <v>155</v>
      </c>
      <c r="B65" s="224">
        <v>2</v>
      </c>
    </row>
    <row r="66" spans="1:2" ht="20.100000000000001" customHeight="1">
      <c r="A66" s="223" t="s">
        <v>156</v>
      </c>
      <c r="B66" s="224">
        <v>22</v>
      </c>
    </row>
    <row r="67" spans="1:2" ht="20.100000000000001" customHeight="1">
      <c r="A67" s="223" t="s">
        <v>157</v>
      </c>
      <c r="B67" s="224">
        <v>65</v>
      </c>
    </row>
    <row r="68" spans="1:2" ht="20.100000000000001" customHeight="1">
      <c r="A68" s="223" t="s">
        <v>158</v>
      </c>
      <c r="B68" s="224">
        <v>350</v>
      </c>
    </row>
    <row r="69" spans="1:2" ht="20.100000000000001" customHeight="1">
      <c r="A69" s="223" t="s">
        <v>125</v>
      </c>
      <c r="B69" s="224"/>
    </row>
    <row r="70" spans="1:2" ht="20.100000000000001" customHeight="1">
      <c r="A70" s="223" t="s">
        <v>159</v>
      </c>
      <c r="B70" s="224">
        <v>52</v>
      </c>
    </row>
    <row r="71" spans="1:2" ht="20.100000000000001" customHeight="1">
      <c r="A71" s="223" t="s">
        <v>160</v>
      </c>
      <c r="B71" s="224">
        <v>500</v>
      </c>
    </row>
    <row r="72" spans="1:2" ht="20.100000000000001" customHeight="1">
      <c r="A72" s="223" t="s">
        <v>116</v>
      </c>
      <c r="B72" s="224"/>
    </row>
    <row r="73" spans="1:2" ht="20.100000000000001" customHeight="1">
      <c r="A73" s="223" t="s">
        <v>117</v>
      </c>
      <c r="B73" s="224"/>
    </row>
    <row r="74" spans="1:2" ht="20.100000000000001" customHeight="1">
      <c r="A74" s="223" t="s">
        <v>118</v>
      </c>
      <c r="B74" s="224"/>
    </row>
    <row r="75" spans="1:2" ht="20.100000000000001" customHeight="1">
      <c r="A75" s="223" t="s">
        <v>157</v>
      </c>
      <c r="B75" s="224"/>
    </row>
    <row r="76" spans="1:2" ht="20.100000000000001" customHeight="1">
      <c r="A76" s="223" t="s">
        <v>161</v>
      </c>
      <c r="B76" s="224">
        <v>500</v>
      </c>
    </row>
    <row r="77" spans="1:2" ht="20.100000000000001" customHeight="1">
      <c r="A77" s="223" t="s">
        <v>125</v>
      </c>
      <c r="B77" s="224"/>
    </row>
    <row r="78" spans="1:2" ht="20.100000000000001" customHeight="1">
      <c r="A78" s="223" t="s">
        <v>162</v>
      </c>
      <c r="B78" s="224"/>
    </row>
    <row r="79" spans="1:2" ht="20.100000000000001" customHeight="1">
      <c r="A79" s="223" t="s">
        <v>163</v>
      </c>
      <c r="B79" s="224">
        <v>287</v>
      </c>
    </row>
    <row r="80" spans="1:2" ht="20.100000000000001" customHeight="1">
      <c r="A80" s="223" t="s">
        <v>116</v>
      </c>
      <c r="B80" s="224"/>
    </row>
    <row r="81" spans="1:2" ht="20.100000000000001" customHeight="1">
      <c r="A81" s="223" t="s">
        <v>117</v>
      </c>
      <c r="B81" s="224"/>
    </row>
    <row r="82" spans="1:2" ht="20.100000000000001" customHeight="1">
      <c r="A82" s="223" t="s">
        <v>118</v>
      </c>
      <c r="B82" s="224"/>
    </row>
    <row r="83" spans="1:2" ht="20.100000000000001" customHeight="1">
      <c r="A83" s="223" t="s">
        <v>164</v>
      </c>
      <c r="B83" s="224">
        <v>199</v>
      </c>
    </row>
    <row r="84" spans="1:2" ht="20.100000000000001" customHeight="1">
      <c r="A84" s="223" t="s">
        <v>165</v>
      </c>
      <c r="B84" s="224"/>
    </row>
    <row r="85" spans="1:2" ht="20.100000000000001" customHeight="1">
      <c r="A85" s="223" t="s">
        <v>157</v>
      </c>
      <c r="B85" s="224"/>
    </row>
    <row r="86" spans="1:2" ht="20.100000000000001" customHeight="1">
      <c r="A86" s="223" t="s">
        <v>125</v>
      </c>
      <c r="B86" s="224">
        <v>88</v>
      </c>
    </row>
    <row r="87" spans="1:2" ht="20.100000000000001" customHeight="1">
      <c r="A87" s="223" t="s">
        <v>166</v>
      </c>
      <c r="B87" s="224"/>
    </row>
    <row r="88" spans="1:2" ht="20.100000000000001" customHeight="1">
      <c r="A88" s="223" t="s">
        <v>167</v>
      </c>
      <c r="B88" s="224"/>
    </row>
    <row r="89" spans="1:2" ht="20.100000000000001" customHeight="1">
      <c r="A89" s="223" t="s">
        <v>116</v>
      </c>
      <c r="B89" s="224"/>
    </row>
    <row r="90" spans="1:2" ht="20.100000000000001" customHeight="1">
      <c r="A90" s="223" t="s">
        <v>117</v>
      </c>
      <c r="B90" s="224"/>
    </row>
    <row r="91" spans="1:2" ht="20.100000000000001" customHeight="1">
      <c r="A91" s="223" t="s">
        <v>118</v>
      </c>
      <c r="B91" s="224"/>
    </row>
    <row r="92" spans="1:2" ht="20.100000000000001" customHeight="1">
      <c r="A92" s="223" t="s">
        <v>168</v>
      </c>
      <c r="B92" s="224"/>
    </row>
    <row r="93" spans="1:2" ht="20.100000000000001" customHeight="1">
      <c r="A93" s="223" t="s">
        <v>169</v>
      </c>
      <c r="B93" s="224"/>
    </row>
    <row r="94" spans="1:2" ht="20.100000000000001" customHeight="1">
      <c r="A94" s="223" t="s">
        <v>157</v>
      </c>
      <c r="B94" s="224"/>
    </row>
    <row r="95" spans="1:2" ht="20.100000000000001" customHeight="1">
      <c r="A95" s="223" t="s">
        <v>170</v>
      </c>
      <c r="B95" s="224"/>
    </row>
    <row r="96" spans="1:2" ht="20.100000000000001" customHeight="1">
      <c r="A96" s="223" t="s">
        <v>171</v>
      </c>
      <c r="B96" s="224"/>
    </row>
    <row r="97" spans="1:2" ht="20.100000000000001" customHeight="1">
      <c r="A97" s="223" t="s">
        <v>172</v>
      </c>
      <c r="B97" s="224"/>
    </row>
    <row r="98" spans="1:2" ht="20.100000000000001" customHeight="1">
      <c r="A98" s="223" t="s">
        <v>173</v>
      </c>
      <c r="B98" s="224"/>
    </row>
    <row r="99" spans="1:2" ht="20.100000000000001" customHeight="1">
      <c r="A99" s="223" t="s">
        <v>125</v>
      </c>
      <c r="B99" s="224"/>
    </row>
    <row r="100" spans="1:2" ht="20.100000000000001" customHeight="1">
      <c r="A100" s="223" t="s">
        <v>174</v>
      </c>
      <c r="B100" s="224"/>
    </row>
    <row r="101" spans="1:2" ht="20.100000000000001" customHeight="1">
      <c r="A101" s="223" t="s">
        <v>175</v>
      </c>
      <c r="B101" s="224">
        <v>98</v>
      </c>
    </row>
    <row r="102" spans="1:2" ht="20.100000000000001" customHeight="1">
      <c r="A102" s="223" t="s">
        <v>116</v>
      </c>
      <c r="B102" s="224">
        <v>18</v>
      </c>
    </row>
    <row r="103" spans="1:2" ht="20.100000000000001" customHeight="1">
      <c r="A103" s="223" t="s">
        <v>117</v>
      </c>
      <c r="B103" s="224">
        <v>80</v>
      </c>
    </row>
    <row r="104" spans="1:2" ht="20.100000000000001" customHeight="1">
      <c r="A104" s="223" t="s">
        <v>118</v>
      </c>
      <c r="B104" s="224"/>
    </row>
    <row r="105" spans="1:2" ht="20.100000000000001" customHeight="1">
      <c r="A105" s="223" t="s">
        <v>176</v>
      </c>
      <c r="B105" s="224"/>
    </row>
    <row r="106" spans="1:2" ht="20.100000000000001" customHeight="1">
      <c r="A106" s="223" t="s">
        <v>177</v>
      </c>
      <c r="B106" s="224"/>
    </row>
    <row r="107" spans="1:2" ht="20.100000000000001" customHeight="1">
      <c r="A107" s="223" t="s">
        <v>178</v>
      </c>
      <c r="B107" s="224"/>
    </row>
    <row r="108" spans="1:2" ht="20.100000000000001" customHeight="1">
      <c r="A108" s="223" t="s">
        <v>125</v>
      </c>
      <c r="B108" s="224"/>
    </row>
    <row r="109" spans="1:2" ht="20.100000000000001" customHeight="1">
      <c r="A109" s="223" t="s">
        <v>179</v>
      </c>
      <c r="B109" s="224"/>
    </row>
    <row r="110" spans="1:2" ht="20.100000000000001" customHeight="1">
      <c r="A110" s="223" t="s">
        <v>180</v>
      </c>
      <c r="B110" s="224">
        <v>1059</v>
      </c>
    </row>
    <row r="111" spans="1:2" ht="20.100000000000001" customHeight="1">
      <c r="A111" s="223" t="s">
        <v>116</v>
      </c>
      <c r="B111" s="224">
        <v>30</v>
      </c>
    </row>
    <row r="112" spans="1:2" ht="20.100000000000001" customHeight="1">
      <c r="A112" s="223" t="s">
        <v>117</v>
      </c>
      <c r="B112" s="224"/>
    </row>
    <row r="113" spans="1:2" ht="20.100000000000001" customHeight="1">
      <c r="A113" s="223" t="s">
        <v>118</v>
      </c>
      <c r="B113" s="224"/>
    </row>
    <row r="114" spans="1:2" ht="20.100000000000001" customHeight="1">
      <c r="A114" s="223" t="s">
        <v>181</v>
      </c>
      <c r="B114" s="224"/>
    </row>
    <row r="115" spans="1:2" ht="20.100000000000001" customHeight="1">
      <c r="A115" s="223" t="s">
        <v>182</v>
      </c>
      <c r="B115" s="224"/>
    </row>
    <row r="116" spans="1:2" ht="20.100000000000001" customHeight="1">
      <c r="A116" s="223" t="s">
        <v>183</v>
      </c>
      <c r="B116" s="224"/>
    </row>
    <row r="117" spans="1:2" ht="20.100000000000001" customHeight="1">
      <c r="A117" s="223" t="s">
        <v>184</v>
      </c>
      <c r="B117" s="224"/>
    </row>
    <row r="118" spans="1:2" ht="20.100000000000001" customHeight="1">
      <c r="A118" s="223" t="s">
        <v>185</v>
      </c>
      <c r="B118" s="224">
        <v>987</v>
      </c>
    </row>
    <row r="119" spans="1:2" ht="20.100000000000001" customHeight="1">
      <c r="A119" s="223" t="s">
        <v>125</v>
      </c>
      <c r="B119" s="224"/>
    </row>
    <row r="120" spans="1:2" ht="20.100000000000001" customHeight="1">
      <c r="A120" s="223" t="s">
        <v>186</v>
      </c>
      <c r="B120" s="224">
        <v>42</v>
      </c>
    </row>
    <row r="121" spans="1:2" ht="20.100000000000001" customHeight="1">
      <c r="A121" s="223" t="s">
        <v>187</v>
      </c>
      <c r="B121" s="224"/>
    </row>
    <row r="122" spans="1:2" ht="20.100000000000001" customHeight="1">
      <c r="A122" s="223" t="s">
        <v>116</v>
      </c>
      <c r="B122" s="224"/>
    </row>
    <row r="123" spans="1:2" ht="20.100000000000001" customHeight="1">
      <c r="A123" s="223" t="s">
        <v>117</v>
      </c>
      <c r="B123" s="224"/>
    </row>
    <row r="124" spans="1:2" ht="20.100000000000001" customHeight="1">
      <c r="A124" s="223" t="s">
        <v>118</v>
      </c>
      <c r="B124" s="224"/>
    </row>
    <row r="125" spans="1:2" ht="20.100000000000001" customHeight="1">
      <c r="A125" s="223" t="s">
        <v>188</v>
      </c>
      <c r="B125" s="224"/>
    </row>
    <row r="126" spans="1:2" ht="20.100000000000001" customHeight="1">
      <c r="A126" s="223" t="s">
        <v>189</v>
      </c>
      <c r="B126" s="224"/>
    </row>
    <row r="127" spans="1:2" ht="20.100000000000001" customHeight="1">
      <c r="A127" s="223" t="s">
        <v>190</v>
      </c>
      <c r="B127" s="224"/>
    </row>
    <row r="128" spans="1:2" ht="20.100000000000001" customHeight="1">
      <c r="A128" s="223" t="s">
        <v>191</v>
      </c>
      <c r="B128" s="224"/>
    </row>
    <row r="129" spans="1:2" ht="20.100000000000001" customHeight="1">
      <c r="A129" s="223" t="s">
        <v>192</v>
      </c>
      <c r="B129" s="224"/>
    </row>
    <row r="130" spans="1:2" ht="20.100000000000001" customHeight="1">
      <c r="A130" s="223" t="s">
        <v>193</v>
      </c>
      <c r="B130" s="224"/>
    </row>
    <row r="131" spans="1:2" ht="20.100000000000001" customHeight="1">
      <c r="A131" s="223" t="s">
        <v>125</v>
      </c>
      <c r="B131" s="224"/>
    </row>
    <row r="132" spans="1:2" ht="20.100000000000001" customHeight="1">
      <c r="A132" s="223" t="s">
        <v>194</v>
      </c>
      <c r="B132" s="224"/>
    </row>
    <row r="133" spans="1:2" ht="20.100000000000001" customHeight="1">
      <c r="A133" s="223" t="s">
        <v>195</v>
      </c>
      <c r="B133" s="224"/>
    </row>
    <row r="134" spans="1:2" ht="20.100000000000001" customHeight="1">
      <c r="A134" s="223" t="s">
        <v>116</v>
      </c>
      <c r="B134" s="224"/>
    </row>
    <row r="135" spans="1:2" ht="20.100000000000001" customHeight="1">
      <c r="A135" s="223" t="s">
        <v>117</v>
      </c>
      <c r="B135" s="224"/>
    </row>
    <row r="136" spans="1:2" ht="20.100000000000001" customHeight="1">
      <c r="A136" s="223" t="s">
        <v>118</v>
      </c>
      <c r="B136" s="224"/>
    </row>
    <row r="137" spans="1:2" ht="20.100000000000001" customHeight="1">
      <c r="A137" s="223" t="s">
        <v>196</v>
      </c>
      <c r="B137" s="224"/>
    </row>
    <row r="138" spans="1:2" ht="20.100000000000001" customHeight="1">
      <c r="A138" s="223" t="s">
        <v>125</v>
      </c>
      <c r="B138" s="224"/>
    </row>
    <row r="139" spans="1:2" ht="20.100000000000001" customHeight="1">
      <c r="A139" s="223" t="s">
        <v>197</v>
      </c>
      <c r="B139" s="224"/>
    </row>
    <row r="140" spans="1:2" ht="20.100000000000001" customHeight="1">
      <c r="A140" s="223" t="s">
        <v>198</v>
      </c>
      <c r="B140" s="224"/>
    </row>
    <row r="141" spans="1:2" ht="20.100000000000001" customHeight="1">
      <c r="A141" s="223" t="s">
        <v>116</v>
      </c>
      <c r="B141" s="224"/>
    </row>
    <row r="142" spans="1:2" ht="20.100000000000001" customHeight="1">
      <c r="A142" s="223" t="s">
        <v>117</v>
      </c>
      <c r="B142" s="224"/>
    </row>
    <row r="143" spans="1:2" ht="20.100000000000001" customHeight="1">
      <c r="A143" s="223" t="s">
        <v>118</v>
      </c>
      <c r="B143" s="224"/>
    </row>
    <row r="144" spans="1:2" ht="20.100000000000001" customHeight="1">
      <c r="A144" s="223" t="s">
        <v>199</v>
      </c>
      <c r="B144" s="224"/>
    </row>
    <row r="145" spans="1:2" ht="20.100000000000001" customHeight="1">
      <c r="A145" s="223" t="s">
        <v>200</v>
      </c>
      <c r="B145" s="224"/>
    </row>
    <row r="146" spans="1:2" ht="20.100000000000001" customHeight="1">
      <c r="A146" s="223" t="s">
        <v>125</v>
      </c>
      <c r="B146" s="224"/>
    </row>
    <row r="147" spans="1:2" ht="20.100000000000001" customHeight="1">
      <c r="A147" s="223" t="s">
        <v>201</v>
      </c>
      <c r="B147" s="224"/>
    </row>
    <row r="148" spans="1:2" ht="20.100000000000001" customHeight="1">
      <c r="A148" s="223" t="s">
        <v>202</v>
      </c>
      <c r="B148" s="224"/>
    </row>
    <row r="149" spans="1:2" ht="20.100000000000001" customHeight="1">
      <c r="A149" s="223" t="s">
        <v>116</v>
      </c>
      <c r="B149" s="224"/>
    </row>
    <row r="150" spans="1:2" ht="20.100000000000001" customHeight="1">
      <c r="A150" s="223" t="s">
        <v>117</v>
      </c>
      <c r="B150" s="224"/>
    </row>
    <row r="151" spans="1:2" ht="20.100000000000001" customHeight="1">
      <c r="A151" s="223" t="s">
        <v>118</v>
      </c>
      <c r="B151" s="224"/>
    </row>
    <row r="152" spans="1:2" ht="20.100000000000001" customHeight="1">
      <c r="A152" s="223" t="s">
        <v>203</v>
      </c>
      <c r="B152" s="224"/>
    </row>
    <row r="153" spans="1:2" ht="20.100000000000001" customHeight="1">
      <c r="A153" s="223" t="s">
        <v>204</v>
      </c>
      <c r="B153" s="224"/>
    </row>
    <row r="154" spans="1:2" ht="20.100000000000001" customHeight="1">
      <c r="A154" s="223" t="s">
        <v>205</v>
      </c>
      <c r="B154" s="224"/>
    </row>
    <row r="155" spans="1:2" ht="20.100000000000001" customHeight="1">
      <c r="A155" s="223" t="s">
        <v>116</v>
      </c>
      <c r="B155" s="224"/>
    </row>
    <row r="156" spans="1:2" ht="20.100000000000001" customHeight="1">
      <c r="A156" s="223" t="s">
        <v>117</v>
      </c>
      <c r="B156" s="224"/>
    </row>
    <row r="157" spans="1:2" ht="20.100000000000001" customHeight="1">
      <c r="A157" s="223" t="s">
        <v>118</v>
      </c>
      <c r="B157" s="224"/>
    </row>
    <row r="158" spans="1:2" ht="20.100000000000001" customHeight="1">
      <c r="A158" s="223" t="s">
        <v>130</v>
      </c>
      <c r="B158" s="224"/>
    </row>
    <row r="159" spans="1:2" ht="20.100000000000001" customHeight="1">
      <c r="A159" s="223" t="s">
        <v>125</v>
      </c>
      <c r="B159" s="224"/>
    </row>
    <row r="160" spans="1:2" ht="20.100000000000001" customHeight="1">
      <c r="A160" s="223" t="s">
        <v>206</v>
      </c>
      <c r="B160" s="224"/>
    </row>
    <row r="161" spans="1:2" ht="20.100000000000001" customHeight="1">
      <c r="A161" s="223" t="s">
        <v>207</v>
      </c>
      <c r="B161" s="224">
        <v>344</v>
      </c>
    </row>
    <row r="162" spans="1:2" ht="20.100000000000001" customHeight="1">
      <c r="A162" s="223" t="s">
        <v>116</v>
      </c>
      <c r="B162" s="224">
        <v>7</v>
      </c>
    </row>
    <row r="163" spans="1:2" ht="20.100000000000001" customHeight="1">
      <c r="A163" s="223" t="s">
        <v>117</v>
      </c>
      <c r="B163" s="224">
        <v>40</v>
      </c>
    </row>
    <row r="164" spans="1:2" ht="20.100000000000001" customHeight="1">
      <c r="A164" s="223" t="s">
        <v>118</v>
      </c>
      <c r="B164" s="224"/>
    </row>
    <row r="165" spans="1:2" ht="20.100000000000001" customHeight="1">
      <c r="A165" s="223" t="s">
        <v>208</v>
      </c>
      <c r="B165" s="224">
        <v>249</v>
      </c>
    </row>
    <row r="166" spans="1:2" ht="20.100000000000001" customHeight="1">
      <c r="A166" s="223" t="s">
        <v>125</v>
      </c>
      <c r="B166" s="224"/>
    </row>
    <row r="167" spans="1:2" ht="20.100000000000001" customHeight="1">
      <c r="A167" s="223" t="s">
        <v>209</v>
      </c>
      <c r="B167" s="224">
        <v>48</v>
      </c>
    </row>
    <row r="168" spans="1:2" ht="20.100000000000001" customHeight="1">
      <c r="A168" s="223" t="s">
        <v>210</v>
      </c>
      <c r="B168" s="224">
        <v>24</v>
      </c>
    </row>
    <row r="169" spans="1:2" ht="20.100000000000001" customHeight="1">
      <c r="A169" s="223" t="s">
        <v>116</v>
      </c>
      <c r="B169" s="224"/>
    </row>
    <row r="170" spans="1:2" ht="20.100000000000001" customHeight="1">
      <c r="A170" s="223" t="s">
        <v>117</v>
      </c>
      <c r="B170" s="224">
        <v>4</v>
      </c>
    </row>
    <row r="171" spans="1:2" ht="20.100000000000001" customHeight="1">
      <c r="A171" s="223" t="s">
        <v>118</v>
      </c>
      <c r="B171" s="224"/>
    </row>
    <row r="172" spans="1:2" ht="20.100000000000001" customHeight="1">
      <c r="A172" s="223" t="s">
        <v>211</v>
      </c>
      <c r="B172" s="224"/>
    </row>
    <row r="173" spans="1:2" ht="20.100000000000001" customHeight="1">
      <c r="A173" s="223" t="s">
        <v>125</v>
      </c>
      <c r="B173" s="224"/>
    </row>
    <row r="174" spans="1:2" ht="20.100000000000001" customHeight="1">
      <c r="A174" s="223" t="s">
        <v>212</v>
      </c>
      <c r="B174" s="224">
        <v>20</v>
      </c>
    </row>
    <row r="175" spans="1:2" ht="20.100000000000001" customHeight="1">
      <c r="A175" s="223" t="s">
        <v>213</v>
      </c>
      <c r="B175" s="224">
        <v>5502</v>
      </c>
    </row>
    <row r="176" spans="1:2" ht="20.100000000000001" customHeight="1">
      <c r="A176" s="223" t="s">
        <v>116</v>
      </c>
      <c r="B176" s="224">
        <v>42</v>
      </c>
    </row>
    <row r="177" spans="1:2" ht="20.100000000000001" customHeight="1">
      <c r="A177" s="223" t="s">
        <v>117</v>
      </c>
      <c r="B177" s="224">
        <v>5374</v>
      </c>
    </row>
    <row r="178" spans="1:2" ht="20.100000000000001" customHeight="1">
      <c r="A178" s="223" t="s">
        <v>118</v>
      </c>
      <c r="B178" s="224"/>
    </row>
    <row r="179" spans="1:2" ht="20.100000000000001" customHeight="1">
      <c r="A179" s="223" t="s">
        <v>214</v>
      </c>
      <c r="B179" s="224">
        <v>10</v>
      </c>
    </row>
    <row r="180" spans="1:2" ht="20.100000000000001" customHeight="1">
      <c r="A180" s="223" t="s">
        <v>125</v>
      </c>
      <c r="B180" s="224">
        <v>10</v>
      </c>
    </row>
    <row r="181" spans="1:2" ht="20.100000000000001" customHeight="1">
      <c r="A181" s="223" t="s">
        <v>215</v>
      </c>
      <c r="B181" s="224">
        <v>66</v>
      </c>
    </row>
    <row r="182" spans="1:2" ht="20.100000000000001" customHeight="1">
      <c r="A182" s="223" t="s">
        <v>216</v>
      </c>
      <c r="B182" s="224">
        <v>409</v>
      </c>
    </row>
    <row r="183" spans="1:2" ht="20.100000000000001" customHeight="1">
      <c r="A183" s="223" t="s">
        <v>116</v>
      </c>
      <c r="B183" s="224"/>
    </row>
    <row r="184" spans="1:2" ht="20.100000000000001" customHeight="1">
      <c r="A184" s="223" t="s">
        <v>117</v>
      </c>
      <c r="B184" s="224">
        <v>408</v>
      </c>
    </row>
    <row r="185" spans="1:2" ht="20.100000000000001" customHeight="1">
      <c r="A185" s="223" t="s">
        <v>118</v>
      </c>
      <c r="B185" s="224"/>
    </row>
    <row r="186" spans="1:2" ht="20.100000000000001" customHeight="1">
      <c r="A186" s="223" t="s">
        <v>217</v>
      </c>
      <c r="B186" s="224"/>
    </row>
    <row r="187" spans="1:2" ht="20.100000000000001" customHeight="1">
      <c r="A187" s="223" t="s">
        <v>125</v>
      </c>
      <c r="B187" s="224"/>
    </row>
    <row r="188" spans="1:2" ht="20.100000000000001" customHeight="1">
      <c r="A188" s="223" t="s">
        <v>218</v>
      </c>
      <c r="B188" s="224">
        <v>1</v>
      </c>
    </row>
    <row r="189" spans="1:2" ht="20.100000000000001" customHeight="1">
      <c r="A189" s="223" t="s">
        <v>219</v>
      </c>
      <c r="B189" s="224">
        <v>16</v>
      </c>
    </row>
    <row r="190" spans="1:2" ht="20.100000000000001" customHeight="1">
      <c r="A190" s="223" t="s">
        <v>116</v>
      </c>
      <c r="B190" s="224"/>
    </row>
    <row r="191" spans="1:2" ht="20.100000000000001" customHeight="1">
      <c r="A191" s="223" t="s">
        <v>117</v>
      </c>
      <c r="B191" s="224"/>
    </row>
    <row r="192" spans="1:2" ht="20.100000000000001" customHeight="1">
      <c r="A192" s="223" t="s">
        <v>118</v>
      </c>
      <c r="B192" s="224"/>
    </row>
    <row r="193" spans="1:2" ht="20.100000000000001" customHeight="1">
      <c r="A193" s="223" t="s">
        <v>220</v>
      </c>
      <c r="B193" s="224">
        <v>10</v>
      </c>
    </row>
    <row r="194" spans="1:2" ht="20.100000000000001" customHeight="1">
      <c r="A194" s="223" t="s">
        <v>221</v>
      </c>
      <c r="B194" s="224"/>
    </row>
    <row r="195" spans="1:2" ht="20.100000000000001" customHeight="1">
      <c r="A195" s="223" t="s">
        <v>125</v>
      </c>
      <c r="B195" s="224"/>
    </row>
    <row r="196" spans="1:2" ht="20.100000000000001" customHeight="1">
      <c r="A196" s="223" t="s">
        <v>222</v>
      </c>
      <c r="B196" s="224">
        <v>6</v>
      </c>
    </row>
    <row r="197" spans="1:2" ht="20.100000000000001" customHeight="1">
      <c r="A197" s="223" t="s">
        <v>223</v>
      </c>
      <c r="B197" s="224"/>
    </row>
    <row r="198" spans="1:2" ht="20.100000000000001" customHeight="1">
      <c r="A198" s="223" t="s">
        <v>116</v>
      </c>
      <c r="B198" s="224"/>
    </row>
    <row r="199" spans="1:2" ht="20.100000000000001" customHeight="1">
      <c r="A199" s="223" t="s">
        <v>117</v>
      </c>
      <c r="B199" s="224"/>
    </row>
    <row r="200" spans="1:2" ht="20.100000000000001" customHeight="1">
      <c r="A200" s="223" t="s">
        <v>118</v>
      </c>
      <c r="B200" s="224"/>
    </row>
    <row r="201" spans="1:2" ht="20.100000000000001" customHeight="1">
      <c r="A201" s="223" t="s">
        <v>125</v>
      </c>
      <c r="B201" s="224"/>
    </row>
    <row r="202" spans="1:2" ht="20.100000000000001" customHeight="1">
      <c r="A202" s="223" t="s">
        <v>224</v>
      </c>
      <c r="B202" s="224"/>
    </row>
    <row r="203" spans="1:2" ht="20.100000000000001" customHeight="1">
      <c r="A203" s="223" t="s">
        <v>225</v>
      </c>
      <c r="B203" s="224">
        <v>437</v>
      </c>
    </row>
    <row r="204" spans="1:2" ht="20.100000000000001" customHeight="1">
      <c r="A204" s="223" t="s">
        <v>116</v>
      </c>
      <c r="B204" s="224">
        <v>4</v>
      </c>
    </row>
    <row r="205" spans="1:2" ht="20.100000000000001" customHeight="1">
      <c r="A205" s="223" t="s">
        <v>117</v>
      </c>
      <c r="B205" s="224"/>
    </row>
    <row r="206" spans="1:2" ht="20.100000000000001" customHeight="1">
      <c r="A206" s="223" t="s">
        <v>118</v>
      </c>
      <c r="B206" s="224"/>
    </row>
    <row r="207" spans="1:2" ht="20.100000000000001" customHeight="1">
      <c r="A207" s="223" t="s">
        <v>125</v>
      </c>
      <c r="B207" s="224"/>
    </row>
    <row r="208" spans="1:2" ht="20.100000000000001" customHeight="1">
      <c r="A208" s="223" t="s">
        <v>226</v>
      </c>
      <c r="B208" s="224">
        <v>433</v>
      </c>
    </row>
    <row r="209" spans="1:2" ht="20.100000000000001" customHeight="1">
      <c r="A209" s="223" t="s">
        <v>227</v>
      </c>
      <c r="B209" s="224"/>
    </row>
    <row r="210" spans="1:2" ht="20.100000000000001" customHeight="1">
      <c r="A210" s="223" t="s">
        <v>116</v>
      </c>
      <c r="B210" s="224"/>
    </row>
    <row r="211" spans="1:2" ht="20.100000000000001" customHeight="1">
      <c r="A211" s="223" t="s">
        <v>117</v>
      </c>
      <c r="B211" s="224"/>
    </row>
    <row r="212" spans="1:2" ht="20.100000000000001" customHeight="1">
      <c r="A212" s="223" t="s">
        <v>118</v>
      </c>
      <c r="B212" s="224"/>
    </row>
    <row r="213" spans="1:2" ht="20.100000000000001" customHeight="1">
      <c r="A213" s="223" t="s">
        <v>228</v>
      </c>
      <c r="B213" s="224"/>
    </row>
    <row r="214" spans="1:2" ht="20.100000000000001" customHeight="1">
      <c r="A214" s="223" t="s">
        <v>125</v>
      </c>
      <c r="B214" s="224"/>
    </row>
    <row r="215" spans="1:2" ht="20.100000000000001" customHeight="1">
      <c r="A215" s="223" t="s">
        <v>229</v>
      </c>
      <c r="B215" s="224"/>
    </row>
    <row r="216" spans="1:2" ht="20.100000000000001" customHeight="1">
      <c r="A216" s="223" t="s">
        <v>230</v>
      </c>
      <c r="B216" s="224">
        <v>497</v>
      </c>
    </row>
    <row r="217" spans="1:2" ht="20.100000000000001" customHeight="1">
      <c r="A217" s="223" t="s">
        <v>116</v>
      </c>
      <c r="B217" s="224">
        <v>259</v>
      </c>
    </row>
    <row r="218" spans="1:2" ht="20.100000000000001" customHeight="1">
      <c r="A218" s="223" t="s">
        <v>117</v>
      </c>
      <c r="B218" s="224">
        <v>41</v>
      </c>
    </row>
    <row r="219" spans="1:2" ht="20.100000000000001" customHeight="1">
      <c r="A219" s="223" t="s">
        <v>118</v>
      </c>
      <c r="B219" s="224"/>
    </row>
    <row r="220" spans="1:2" ht="20.100000000000001" customHeight="1">
      <c r="A220" s="223" t="s">
        <v>231</v>
      </c>
      <c r="B220" s="224">
        <v>30</v>
      </c>
    </row>
    <row r="221" spans="1:2" ht="20.100000000000001" customHeight="1">
      <c r="A221" s="223" t="s">
        <v>232</v>
      </c>
      <c r="B221" s="224">
        <v>27</v>
      </c>
    </row>
    <row r="222" spans="1:2" ht="20.100000000000001" customHeight="1">
      <c r="A222" s="223" t="s">
        <v>157</v>
      </c>
      <c r="B222" s="224">
        <v>25</v>
      </c>
    </row>
    <row r="223" spans="1:2" ht="20.100000000000001" customHeight="1">
      <c r="A223" s="223" t="s">
        <v>233</v>
      </c>
      <c r="B223" s="224"/>
    </row>
    <row r="224" spans="1:2" ht="20.100000000000001" customHeight="1">
      <c r="A224" s="223" t="s">
        <v>234</v>
      </c>
      <c r="B224" s="224">
        <v>5</v>
      </c>
    </row>
    <row r="225" spans="1:2" ht="20.100000000000001" customHeight="1">
      <c r="A225" s="223" t="s">
        <v>235</v>
      </c>
      <c r="B225" s="224"/>
    </row>
    <row r="226" spans="1:2" ht="20.100000000000001" customHeight="1">
      <c r="A226" s="223" t="s">
        <v>236</v>
      </c>
      <c r="B226" s="224"/>
    </row>
    <row r="227" spans="1:2" ht="20.100000000000001" customHeight="1">
      <c r="A227" s="223" t="s">
        <v>237</v>
      </c>
      <c r="B227" s="224">
        <v>10</v>
      </c>
    </row>
    <row r="228" spans="1:2" ht="20.100000000000001" customHeight="1">
      <c r="A228" s="223" t="s">
        <v>238</v>
      </c>
      <c r="B228" s="224">
        <v>100</v>
      </c>
    </row>
    <row r="229" spans="1:2" ht="20.100000000000001" customHeight="1">
      <c r="A229" s="223" t="s">
        <v>125</v>
      </c>
      <c r="B229" s="224"/>
    </row>
    <row r="230" spans="1:2" ht="20.100000000000001" customHeight="1">
      <c r="A230" s="223" t="s">
        <v>239</v>
      </c>
      <c r="B230" s="224"/>
    </row>
    <row r="231" spans="1:2" ht="20.100000000000001" customHeight="1">
      <c r="A231" s="223" t="s">
        <v>240</v>
      </c>
      <c r="B231" s="224"/>
    </row>
    <row r="232" spans="1:2" ht="20.100000000000001" customHeight="1">
      <c r="A232" s="223" t="s">
        <v>241</v>
      </c>
      <c r="B232" s="224"/>
    </row>
    <row r="233" spans="1:2" ht="20.100000000000001" customHeight="1">
      <c r="A233" s="223" t="s">
        <v>242</v>
      </c>
      <c r="B233" s="224"/>
    </row>
    <row r="234" spans="1:2" ht="20.100000000000001" customHeight="1">
      <c r="A234" s="223" t="s">
        <v>48</v>
      </c>
      <c r="B234" s="224"/>
    </row>
    <row r="235" spans="1:2" ht="20.100000000000001" customHeight="1">
      <c r="A235" s="223" t="s">
        <v>243</v>
      </c>
      <c r="B235" s="224"/>
    </row>
    <row r="236" spans="1:2" ht="20.100000000000001" customHeight="1">
      <c r="A236" s="223" t="s">
        <v>244</v>
      </c>
      <c r="B236" s="224"/>
    </row>
    <row r="237" spans="1:2" ht="20.100000000000001" customHeight="1">
      <c r="A237" s="223" t="s">
        <v>245</v>
      </c>
      <c r="B237" s="224"/>
    </row>
    <row r="238" spans="1:2" ht="20.100000000000001" customHeight="1">
      <c r="A238" s="223" t="s">
        <v>49</v>
      </c>
      <c r="B238" s="224">
        <v>14</v>
      </c>
    </row>
    <row r="239" spans="1:2" ht="20.100000000000001" customHeight="1">
      <c r="A239" s="223" t="s">
        <v>246</v>
      </c>
      <c r="B239" s="224">
        <v>11</v>
      </c>
    </row>
    <row r="240" spans="1:2" ht="20.100000000000001" customHeight="1">
      <c r="A240" s="223" t="s">
        <v>247</v>
      </c>
      <c r="B240" s="224"/>
    </row>
    <row r="241" spans="1:2" ht="20.100000000000001" customHeight="1">
      <c r="A241" s="223" t="s">
        <v>248</v>
      </c>
      <c r="B241" s="224"/>
    </row>
    <row r="242" spans="1:2" ht="20.100000000000001" customHeight="1">
      <c r="A242" s="223" t="s">
        <v>249</v>
      </c>
      <c r="B242" s="224"/>
    </row>
    <row r="243" spans="1:2" ht="20.100000000000001" customHeight="1">
      <c r="A243" s="223" t="s">
        <v>250</v>
      </c>
      <c r="B243" s="224"/>
    </row>
    <row r="244" spans="1:2" ht="20.100000000000001" customHeight="1">
      <c r="A244" s="223" t="s">
        <v>251</v>
      </c>
      <c r="B244" s="224">
        <v>11</v>
      </c>
    </row>
    <row r="245" spans="1:2" ht="20.100000000000001" customHeight="1">
      <c r="A245" s="223" t="s">
        <v>252</v>
      </c>
      <c r="B245" s="224"/>
    </row>
    <row r="246" spans="1:2" ht="20.100000000000001" customHeight="1">
      <c r="A246" s="223" t="s">
        <v>253</v>
      </c>
      <c r="B246" s="224"/>
    </row>
    <row r="247" spans="1:2" ht="20.100000000000001" customHeight="1">
      <c r="A247" s="223" t="s">
        <v>254</v>
      </c>
      <c r="B247" s="224">
        <v>3</v>
      </c>
    </row>
    <row r="248" spans="1:2" ht="20.100000000000001" customHeight="1">
      <c r="A248" s="223" t="s">
        <v>50</v>
      </c>
      <c r="B248" s="224">
        <f>B252+B287+B335</f>
        <v>873</v>
      </c>
    </row>
    <row r="249" spans="1:2" ht="20.100000000000001" customHeight="1">
      <c r="A249" s="223" t="s">
        <v>255</v>
      </c>
      <c r="B249" s="224"/>
    </row>
    <row r="250" spans="1:2" ht="20.100000000000001" customHeight="1">
      <c r="A250" s="223" t="s">
        <v>256</v>
      </c>
      <c r="B250" s="224"/>
    </row>
    <row r="251" spans="1:2" ht="20.100000000000001" customHeight="1">
      <c r="A251" s="223" t="s">
        <v>257</v>
      </c>
      <c r="B251" s="224"/>
    </row>
    <row r="252" spans="1:2" ht="20.100000000000001" customHeight="1">
      <c r="A252" s="223" t="s">
        <v>258</v>
      </c>
      <c r="B252" s="224">
        <v>774</v>
      </c>
    </row>
    <row r="253" spans="1:2" ht="20.100000000000001" customHeight="1">
      <c r="A253" s="223" t="s">
        <v>116</v>
      </c>
      <c r="B253" s="224"/>
    </row>
    <row r="254" spans="1:2" ht="20.100000000000001" customHeight="1">
      <c r="A254" s="223" t="s">
        <v>117</v>
      </c>
      <c r="B254" s="224">
        <v>564</v>
      </c>
    </row>
    <row r="255" spans="1:2" ht="20.100000000000001" customHeight="1">
      <c r="A255" s="223" t="s">
        <v>118</v>
      </c>
      <c r="B255" s="224"/>
    </row>
    <row r="256" spans="1:2" ht="20.100000000000001" customHeight="1">
      <c r="A256" s="223" t="s">
        <v>157</v>
      </c>
      <c r="B256" s="224">
        <v>120</v>
      </c>
    </row>
    <row r="257" spans="1:2" ht="20.100000000000001" customHeight="1">
      <c r="A257" s="223" t="s">
        <v>259</v>
      </c>
      <c r="B257" s="224">
        <v>90</v>
      </c>
    </row>
    <row r="258" spans="1:2" ht="20.100000000000001" customHeight="1">
      <c r="A258" s="223" t="s">
        <v>260</v>
      </c>
      <c r="B258" s="224"/>
    </row>
    <row r="259" spans="1:2" ht="20.100000000000001" customHeight="1">
      <c r="A259" s="223" t="s">
        <v>261</v>
      </c>
      <c r="B259" s="224"/>
    </row>
    <row r="260" spans="1:2" ht="20.100000000000001" customHeight="1">
      <c r="A260" s="223" t="s">
        <v>262</v>
      </c>
      <c r="B260" s="224"/>
    </row>
    <row r="261" spans="1:2" ht="20.100000000000001" customHeight="1">
      <c r="A261" s="223" t="s">
        <v>125</v>
      </c>
      <c r="B261" s="224"/>
    </row>
    <row r="262" spans="1:2" ht="20.100000000000001" customHeight="1">
      <c r="A262" s="223" t="s">
        <v>263</v>
      </c>
      <c r="B262" s="224"/>
    </row>
    <row r="263" spans="1:2" ht="20.100000000000001" customHeight="1">
      <c r="A263" s="223" t="s">
        <v>264</v>
      </c>
      <c r="B263" s="224"/>
    </row>
    <row r="264" spans="1:2" ht="20.100000000000001" customHeight="1">
      <c r="A264" s="223" t="s">
        <v>116</v>
      </c>
      <c r="B264" s="224"/>
    </row>
    <row r="265" spans="1:2" ht="20.100000000000001" customHeight="1">
      <c r="A265" s="223" t="s">
        <v>117</v>
      </c>
      <c r="B265" s="224"/>
    </row>
    <row r="266" spans="1:2" ht="20.100000000000001" customHeight="1">
      <c r="A266" s="223" t="s">
        <v>118</v>
      </c>
      <c r="B266" s="224"/>
    </row>
    <row r="267" spans="1:2" ht="20.100000000000001" customHeight="1">
      <c r="A267" s="223" t="s">
        <v>265</v>
      </c>
      <c r="B267" s="224"/>
    </row>
    <row r="268" spans="1:2" ht="20.100000000000001" customHeight="1">
      <c r="A268" s="223" t="s">
        <v>125</v>
      </c>
      <c r="B268" s="224"/>
    </row>
    <row r="269" spans="1:2" ht="20.100000000000001" customHeight="1">
      <c r="A269" s="223" t="s">
        <v>266</v>
      </c>
      <c r="B269" s="224"/>
    </row>
    <row r="270" spans="1:2" ht="20.100000000000001" customHeight="1">
      <c r="A270" s="223" t="s">
        <v>267</v>
      </c>
      <c r="B270" s="224"/>
    </row>
    <row r="271" spans="1:2" ht="20.100000000000001" customHeight="1">
      <c r="A271" s="223" t="s">
        <v>116</v>
      </c>
      <c r="B271" s="224"/>
    </row>
    <row r="272" spans="1:2" ht="20.100000000000001" customHeight="1">
      <c r="A272" s="223" t="s">
        <v>117</v>
      </c>
      <c r="B272" s="224"/>
    </row>
    <row r="273" spans="1:2" ht="20.100000000000001" customHeight="1">
      <c r="A273" s="223" t="s">
        <v>118</v>
      </c>
      <c r="B273" s="224"/>
    </row>
    <row r="274" spans="1:2" ht="20.100000000000001" customHeight="1">
      <c r="A274" s="223" t="s">
        <v>268</v>
      </c>
      <c r="B274" s="224"/>
    </row>
    <row r="275" spans="1:2" ht="20.100000000000001" customHeight="1">
      <c r="A275" s="223" t="s">
        <v>269</v>
      </c>
      <c r="B275" s="224"/>
    </row>
    <row r="276" spans="1:2" ht="20.100000000000001" customHeight="1">
      <c r="A276" s="223" t="s">
        <v>125</v>
      </c>
      <c r="B276" s="224"/>
    </row>
    <row r="277" spans="1:2" ht="20.100000000000001" customHeight="1">
      <c r="A277" s="223" t="s">
        <v>270</v>
      </c>
      <c r="B277" s="224"/>
    </row>
    <row r="278" spans="1:2" ht="20.100000000000001" customHeight="1">
      <c r="A278" s="223" t="s">
        <v>271</v>
      </c>
      <c r="B278" s="224"/>
    </row>
    <row r="279" spans="1:2" ht="20.100000000000001" customHeight="1">
      <c r="A279" s="223" t="s">
        <v>116</v>
      </c>
      <c r="B279" s="224"/>
    </row>
    <row r="280" spans="1:2" ht="20.100000000000001" customHeight="1">
      <c r="A280" s="223" t="s">
        <v>117</v>
      </c>
      <c r="B280" s="224"/>
    </row>
    <row r="281" spans="1:2" ht="20.100000000000001" customHeight="1">
      <c r="A281" s="223" t="s">
        <v>118</v>
      </c>
      <c r="B281" s="224"/>
    </row>
    <row r="282" spans="1:2" ht="20.100000000000001" customHeight="1">
      <c r="A282" s="223" t="s">
        <v>272</v>
      </c>
      <c r="B282" s="224"/>
    </row>
    <row r="283" spans="1:2" ht="20.100000000000001" customHeight="1">
      <c r="A283" s="223" t="s">
        <v>273</v>
      </c>
      <c r="B283" s="224"/>
    </row>
    <row r="284" spans="1:2" ht="20.100000000000001" customHeight="1">
      <c r="A284" s="223" t="s">
        <v>274</v>
      </c>
      <c r="B284" s="224"/>
    </row>
    <row r="285" spans="1:2" ht="20.100000000000001" customHeight="1">
      <c r="A285" s="223" t="s">
        <v>125</v>
      </c>
      <c r="B285" s="224"/>
    </row>
    <row r="286" spans="1:2" ht="20.100000000000001" customHeight="1">
      <c r="A286" s="223" t="s">
        <v>275</v>
      </c>
      <c r="B286" s="224"/>
    </row>
    <row r="287" spans="1:2" ht="20.100000000000001" customHeight="1">
      <c r="A287" s="223" t="s">
        <v>276</v>
      </c>
      <c r="B287" s="224">
        <v>64</v>
      </c>
    </row>
    <row r="288" spans="1:2" ht="20.100000000000001" customHeight="1">
      <c r="A288" s="223" t="s">
        <v>116</v>
      </c>
      <c r="B288" s="224">
        <v>17</v>
      </c>
    </row>
    <row r="289" spans="1:2" ht="20.100000000000001" customHeight="1">
      <c r="A289" s="223" t="s">
        <v>117</v>
      </c>
      <c r="B289" s="224">
        <v>24</v>
      </c>
    </row>
    <row r="290" spans="1:2" ht="20.100000000000001" customHeight="1">
      <c r="A290" s="223" t="s">
        <v>118</v>
      </c>
      <c r="B290" s="224"/>
    </row>
    <row r="291" spans="1:2" ht="20.100000000000001" customHeight="1">
      <c r="A291" s="223" t="s">
        <v>277</v>
      </c>
      <c r="B291" s="224">
        <v>4</v>
      </c>
    </row>
    <row r="292" spans="1:2" ht="20.100000000000001" customHeight="1">
      <c r="A292" s="223" t="s">
        <v>278</v>
      </c>
      <c r="B292" s="224"/>
    </row>
    <row r="293" spans="1:2" ht="20.100000000000001" customHeight="1">
      <c r="A293" s="223" t="s">
        <v>279</v>
      </c>
      <c r="B293" s="224"/>
    </row>
    <row r="294" spans="1:2" ht="20.100000000000001" customHeight="1">
      <c r="A294" s="223" t="s">
        <v>280</v>
      </c>
      <c r="B294" s="224"/>
    </row>
    <row r="295" spans="1:2" ht="20.100000000000001" customHeight="1">
      <c r="A295" s="223" t="s">
        <v>281</v>
      </c>
      <c r="B295" s="224"/>
    </row>
    <row r="296" spans="1:2" ht="20.100000000000001" customHeight="1">
      <c r="A296" s="223" t="s">
        <v>282</v>
      </c>
      <c r="B296" s="224">
        <v>4</v>
      </c>
    </row>
    <row r="297" spans="1:2" ht="20.100000000000001" customHeight="1">
      <c r="A297" s="223" t="s">
        <v>283</v>
      </c>
      <c r="B297" s="224"/>
    </row>
    <row r="298" spans="1:2" ht="20.100000000000001" customHeight="1">
      <c r="A298" s="223" t="s">
        <v>157</v>
      </c>
      <c r="B298" s="224"/>
    </row>
    <row r="299" spans="1:2" ht="20.100000000000001" customHeight="1">
      <c r="A299" s="223" t="s">
        <v>125</v>
      </c>
      <c r="B299" s="224"/>
    </row>
    <row r="300" spans="1:2" ht="20.100000000000001" customHeight="1">
      <c r="A300" s="223" t="s">
        <v>284</v>
      </c>
      <c r="B300" s="224">
        <v>15</v>
      </c>
    </row>
    <row r="301" spans="1:2" ht="20.100000000000001" customHeight="1">
      <c r="A301" s="223" t="s">
        <v>285</v>
      </c>
      <c r="B301" s="224"/>
    </row>
    <row r="302" spans="1:2" ht="20.100000000000001" customHeight="1">
      <c r="A302" s="223" t="s">
        <v>116</v>
      </c>
      <c r="B302" s="224"/>
    </row>
    <row r="303" spans="1:2" ht="20.100000000000001" customHeight="1">
      <c r="A303" s="223" t="s">
        <v>117</v>
      </c>
      <c r="B303" s="224"/>
    </row>
    <row r="304" spans="1:2" ht="20.100000000000001" customHeight="1">
      <c r="A304" s="223" t="s">
        <v>118</v>
      </c>
      <c r="B304" s="224"/>
    </row>
    <row r="305" spans="1:2" ht="20.100000000000001" customHeight="1">
      <c r="A305" s="223" t="s">
        <v>286</v>
      </c>
      <c r="B305" s="224"/>
    </row>
    <row r="306" spans="1:2" ht="20.100000000000001" customHeight="1">
      <c r="A306" s="223" t="s">
        <v>287</v>
      </c>
      <c r="B306" s="224"/>
    </row>
    <row r="307" spans="1:2" ht="20.100000000000001" customHeight="1">
      <c r="A307" s="223" t="s">
        <v>288</v>
      </c>
      <c r="B307" s="224"/>
    </row>
    <row r="308" spans="1:2" ht="20.100000000000001" customHeight="1">
      <c r="A308" s="223" t="s">
        <v>157</v>
      </c>
      <c r="B308" s="224"/>
    </row>
    <row r="309" spans="1:2" ht="20.100000000000001" customHeight="1">
      <c r="A309" s="223" t="s">
        <v>125</v>
      </c>
      <c r="B309" s="224"/>
    </row>
    <row r="310" spans="1:2" ht="20.100000000000001" customHeight="1">
      <c r="A310" s="223" t="s">
        <v>289</v>
      </c>
      <c r="B310" s="224"/>
    </row>
    <row r="311" spans="1:2" ht="20.100000000000001" customHeight="1">
      <c r="A311" s="223" t="s">
        <v>290</v>
      </c>
      <c r="B311" s="224"/>
    </row>
    <row r="312" spans="1:2" ht="20.100000000000001" customHeight="1">
      <c r="A312" s="223" t="s">
        <v>116</v>
      </c>
      <c r="B312" s="224"/>
    </row>
    <row r="313" spans="1:2" ht="20.100000000000001" customHeight="1">
      <c r="A313" s="223" t="s">
        <v>117</v>
      </c>
      <c r="B313" s="224"/>
    </row>
    <row r="314" spans="1:2" ht="20.100000000000001" customHeight="1">
      <c r="A314" s="223" t="s">
        <v>118</v>
      </c>
      <c r="B314" s="224"/>
    </row>
    <row r="315" spans="1:2" ht="20.100000000000001" customHeight="1">
      <c r="A315" s="223" t="s">
        <v>291</v>
      </c>
      <c r="B315" s="224"/>
    </row>
    <row r="316" spans="1:2" ht="20.100000000000001" customHeight="1">
      <c r="A316" s="223" t="s">
        <v>292</v>
      </c>
      <c r="B316" s="224"/>
    </row>
    <row r="317" spans="1:2" ht="20.100000000000001" customHeight="1">
      <c r="A317" s="223" t="s">
        <v>293</v>
      </c>
      <c r="B317" s="224"/>
    </row>
    <row r="318" spans="1:2" ht="20.100000000000001" customHeight="1">
      <c r="A318" s="223" t="s">
        <v>157</v>
      </c>
      <c r="B318" s="224"/>
    </row>
    <row r="319" spans="1:2" ht="20.100000000000001" customHeight="1">
      <c r="A319" s="223" t="s">
        <v>125</v>
      </c>
      <c r="B319" s="224"/>
    </row>
    <row r="320" spans="1:2" ht="20.100000000000001" customHeight="1">
      <c r="A320" s="223" t="s">
        <v>294</v>
      </c>
      <c r="B320" s="224"/>
    </row>
    <row r="321" spans="1:2" ht="20.100000000000001" customHeight="1">
      <c r="A321" s="223" t="s">
        <v>295</v>
      </c>
      <c r="B321" s="224"/>
    </row>
    <row r="322" spans="1:2" ht="20.100000000000001" customHeight="1">
      <c r="A322" s="223" t="s">
        <v>116</v>
      </c>
      <c r="B322" s="224"/>
    </row>
    <row r="323" spans="1:2" ht="20.100000000000001" customHeight="1">
      <c r="A323" s="223" t="s">
        <v>117</v>
      </c>
      <c r="B323" s="224"/>
    </row>
    <row r="324" spans="1:2" ht="20.100000000000001" customHeight="1">
      <c r="A324" s="223" t="s">
        <v>118</v>
      </c>
      <c r="B324" s="224"/>
    </row>
    <row r="325" spans="1:2" ht="20.100000000000001" customHeight="1">
      <c r="A325" s="223" t="s">
        <v>296</v>
      </c>
      <c r="B325" s="224"/>
    </row>
    <row r="326" spans="1:2" ht="20.100000000000001" customHeight="1">
      <c r="A326" s="223" t="s">
        <v>297</v>
      </c>
      <c r="B326" s="224"/>
    </row>
    <row r="327" spans="1:2" ht="20.100000000000001" customHeight="1">
      <c r="A327" s="223" t="s">
        <v>125</v>
      </c>
      <c r="B327" s="224"/>
    </row>
    <row r="328" spans="1:2" ht="20.100000000000001" customHeight="1">
      <c r="A328" s="223" t="s">
        <v>298</v>
      </c>
      <c r="B328" s="224"/>
    </row>
    <row r="329" spans="1:2" ht="20.100000000000001" customHeight="1">
      <c r="A329" s="223" t="s">
        <v>299</v>
      </c>
      <c r="B329" s="224"/>
    </row>
    <row r="330" spans="1:2" ht="20.100000000000001" customHeight="1">
      <c r="A330" s="223" t="s">
        <v>116</v>
      </c>
      <c r="B330" s="224"/>
    </row>
    <row r="331" spans="1:2" ht="20.100000000000001" customHeight="1">
      <c r="A331" s="223" t="s">
        <v>117</v>
      </c>
      <c r="B331" s="224"/>
    </row>
    <row r="332" spans="1:2" ht="20.100000000000001" customHeight="1">
      <c r="A332" s="223" t="s">
        <v>157</v>
      </c>
      <c r="B332" s="224"/>
    </row>
    <row r="333" spans="1:2" ht="20.100000000000001" customHeight="1">
      <c r="A333" s="223" t="s">
        <v>300</v>
      </c>
      <c r="B333" s="224"/>
    </row>
    <row r="334" spans="1:2" ht="20.100000000000001" customHeight="1">
      <c r="A334" s="223" t="s">
        <v>301</v>
      </c>
      <c r="B334" s="224"/>
    </row>
    <row r="335" spans="1:2" ht="20.100000000000001" customHeight="1">
      <c r="A335" s="223" t="s">
        <v>302</v>
      </c>
      <c r="B335" s="224">
        <v>35</v>
      </c>
    </row>
    <row r="336" spans="1:2" ht="20.100000000000001" customHeight="1">
      <c r="A336" s="223" t="s">
        <v>303</v>
      </c>
      <c r="B336" s="224"/>
    </row>
    <row r="337" spans="1:2" ht="20.100000000000001" customHeight="1">
      <c r="A337" s="223" t="s">
        <v>304</v>
      </c>
      <c r="B337" s="224">
        <v>35</v>
      </c>
    </row>
    <row r="338" spans="1:2" ht="20.100000000000001" customHeight="1">
      <c r="A338" s="223" t="s">
        <v>51</v>
      </c>
      <c r="B338" s="224">
        <f>B339+B344+B375+B381+B388</f>
        <v>10409</v>
      </c>
    </row>
    <row r="339" spans="1:2" ht="20.100000000000001" customHeight="1">
      <c r="A339" s="223" t="s">
        <v>305</v>
      </c>
      <c r="B339" s="224">
        <v>3342</v>
      </c>
    </row>
    <row r="340" spans="1:2" ht="20.100000000000001" customHeight="1">
      <c r="A340" s="223" t="s">
        <v>116</v>
      </c>
      <c r="B340" s="224">
        <v>29</v>
      </c>
    </row>
    <row r="341" spans="1:2" ht="20.100000000000001" customHeight="1">
      <c r="A341" s="223" t="s">
        <v>117</v>
      </c>
      <c r="B341" s="224"/>
    </row>
    <row r="342" spans="1:2" ht="20.100000000000001" customHeight="1">
      <c r="A342" s="223" t="s">
        <v>118</v>
      </c>
      <c r="B342" s="224"/>
    </row>
    <row r="343" spans="1:2" ht="20.100000000000001" customHeight="1">
      <c r="A343" s="223" t="s">
        <v>306</v>
      </c>
      <c r="B343" s="224">
        <v>3313</v>
      </c>
    </row>
    <row r="344" spans="1:2" ht="20.100000000000001" customHeight="1">
      <c r="A344" s="223" t="s">
        <v>307</v>
      </c>
      <c r="B344" s="224">
        <v>6129</v>
      </c>
    </row>
    <row r="345" spans="1:2" ht="20.100000000000001" customHeight="1">
      <c r="A345" s="223" t="s">
        <v>308</v>
      </c>
      <c r="B345" s="224">
        <v>889</v>
      </c>
    </row>
    <row r="346" spans="1:2" ht="20.100000000000001" customHeight="1">
      <c r="A346" s="223" t="s">
        <v>309</v>
      </c>
      <c r="B346" s="224">
        <v>4454</v>
      </c>
    </row>
    <row r="347" spans="1:2" ht="20.100000000000001" customHeight="1">
      <c r="A347" s="223" t="s">
        <v>310</v>
      </c>
      <c r="B347" s="224">
        <v>660</v>
      </c>
    </row>
    <row r="348" spans="1:2" ht="20.100000000000001" customHeight="1">
      <c r="A348" s="223" t="s">
        <v>311</v>
      </c>
      <c r="B348" s="224"/>
    </row>
    <row r="349" spans="1:2" ht="20.100000000000001" customHeight="1">
      <c r="A349" s="223" t="s">
        <v>312</v>
      </c>
      <c r="B349" s="224"/>
    </row>
    <row r="350" spans="1:2" ht="20.100000000000001" customHeight="1">
      <c r="A350" s="223" t="s">
        <v>313</v>
      </c>
      <c r="B350" s="224">
        <v>126</v>
      </c>
    </row>
    <row r="351" spans="1:2" ht="20.100000000000001" customHeight="1">
      <c r="A351" s="223" t="s">
        <v>314</v>
      </c>
      <c r="B351" s="224"/>
    </row>
    <row r="352" spans="1:2" ht="20.100000000000001" customHeight="1">
      <c r="A352" s="223" t="s">
        <v>315</v>
      </c>
      <c r="B352" s="224"/>
    </row>
    <row r="353" spans="1:2" ht="20.100000000000001" customHeight="1">
      <c r="A353" s="223" t="s">
        <v>316</v>
      </c>
      <c r="B353" s="224"/>
    </row>
    <row r="354" spans="1:2" ht="20.100000000000001" customHeight="1">
      <c r="A354" s="223" t="s">
        <v>317</v>
      </c>
      <c r="B354" s="224"/>
    </row>
    <row r="355" spans="1:2" ht="20.100000000000001" customHeight="1">
      <c r="A355" s="223" t="s">
        <v>318</v>
      </c>
      <c r="B355" s="224"/>
    </row>
    <row r="356" spans="1:2" ht="20.100000000000001" customHeight="1">
      <c r="A356" s="223" t="s">
        <v>319</v>
      </c>
      <c r="B356" s="224"/>
    </row>
    <row r="357" spans="1:2" ht="20.100000000000001" customHeight="1">
      <c r="A357" s="223" t="s">
        <v>320</v>
      </c>
      <c r="B357" s="224"/>
    </row>
    <row r="358" spans="1:2" ht="20.100000000000001" customHeight="1">
      <c r="A358" s="223" t="s">
        <v>321</v>
      </c>
      <c r="B358" s="224"/>
    </row>
    <row r="359" spans="1:2" ht="20.100000000000001" customHeight="1">
      <c r="A359" s="223" t="s">
        <v>322</v>
      </c>
      <c r="B359" s="224"/>
    </row>
    <row r="360" spans="1:2" ht="20.100000000000001" customHeight="1">
      <c r="A360" s="223" t="s">
        <v>323</v>
      </c>
      <c r="B360" s="224"/>
    </row>
    <row r="361" spans="1:2" ht="20.100000000000001" customHeight="1">
      <c r="A361" s="223" t="s">
        <v>324</v>
      </c>
      <c r="B361" s="224"/>
    </row>
    <row r="362" spans="1:2" ht="20.100000000000001" customHeight="1">
      <c r="A362" s="223" t="s">
        <v>325</v>
      </c>
      <c r="B362" s="224"/>
    </row>
    <row r="363" spans="1:2" ht="20.100000000000001" customHeight="1">
      <c r="A363" s="223" t="s">
        <v>326</v>
      </c>
      <c r="B363" s="224"/>
    </row>
    <row r="364" spans="1:2" ht="20.100000000000001" customHeight="1">
      <c r="A364" s="223" t="s">
        <v>327</v>
      </c>
      <c r="B364" s="224"/>
    </row>
    <row r="365" spans="1:2" ht="20.100000000000001" customHeight="1">
      <c r="A365" s="223" t="s">
        <v>328</v>
      </c>
      <c r="B365" s="224"/>
    </row>
    <row r="366" spans="1:2" ht="20.100000000000001" customHeight="1">
      <c r="A366" s="223" t="s">
        <v>329</v>
      </c>
      <c r="B366" s="224"/>
    </row>
    <row r="367" spans="1:2" ht="20.100000000000001" customHeight="1">
      <c r="A367" s="223" t="s">
        <v>330</v>
      </c>
      <c r="B367" s="224"/>
    </row>
    <row r="368" spans="1:2" ht="20.100000000000001" customHeight="1">
      <c r="A368" s="223" t="s">
        <v>331</v>
      </c>
      <c r="B368" s="224"/>
    </row>
    <row r="369" spans="1:2" ht="20.100000000000001" customHeight="1">
      <c r="A369" s="223" t="s">
        <v>332</v>
      </c>
      <c r="B369" s="224"/>
    </row>
    <row r="370" spans="1:2" ht="20.100000000000001" customHeight="1">
      <c r="A370" s="223" t="s">
        <v>333</v>
      </c>
      <c r="B370" s="224"/>
    </row>
    <row r="371" spans="1:2" ht="20.100000000000001" customHeight="1">
      <c r="A371" s="223" t="s">
        <v>334</v>
      </c>
      <c r="B371" s="224"/>
    </row>
    <row r="372" spans="1:2" ht="20.100000000000001" customHeight="1">
      <c r="A372" s="223" t="s">
        <v>335</v>
      </c>
      <c r="B372" s="224"/>
    </row>
    <row r="373" spans="1:2" ht="20.100000000000001" customHeight="1">
      <c r="A373" s="223" t="s">
        <v>336</v>
      </c>
      <c r="B373" s="224"/>
    </row>
    <row r="374" spans="1:2" ht="20.100000000000001" customHeight="1">
      <c r="A374" s="223" t="s">
        <v>337</v>
      </c>
      <c r="B374" s="224"/>
    </row>
    <row r="375" spans="1:2" ht="20.100000000000001" customHeight="1">
      <c r="A375" s="223" t="s">
        <v>338</v>
      </c>
      <c r="B375" s="224">
        <v>109</v>
      </c>
    </row>
    <row r="376" spans="1:2" ht="20.100000000000001" customHeight="1">
      <c r="A376" s="223" t="s">
        <v>339</v>
      </c>
      <c r="B376" s="224"/>
    </row>
    <row r="377" spans="1:2" ht="20.100000000000001" customHeight="1">
      <c r="A377" s="223" t="s">
        <v>340</v>
      </c>
      <c r="B377" s="224"/>
    </row>
    <row r="378" spans="1:2" ht="20.100000000000001" customHeight="1">
      <c r="A378" s="223" t="s">
        <v>341</v>
      </c>
      <c r="B378" s="224">
        <v>109</v>
      </c>
    </row>
    <row r="379" spans="1:2" ht="20.100000000000001" customHeight="1">
      <c r="A379" s="223" t="s">
        <v>342</v>
      </c>
      <c r="B379" s="224"/>
    </row>
    <row r="380" spans="1:2" ht="20.100000000000001" customHeight="1">
      <c r="A380" s="223" t="s">
        <v>343</v>
      </c>
      <c r="B380" s="224"/>
    </row>
    <row r="381" spans="1:2" ht="20.100000000000001" customHeight="1">
      <c r="A381" s="223" t="s">
        <v>344</v>
      </c>
      <c r="B381" s="224">
        <v>17</v>
      </c>
    </row>
    <row r="382" spans="1:2" ht="20.100000000000001" customHeight="1">
      <c r="A382" s="223" t="s">
        <v>345</v>
      </c>
      <c r="B382" s="224"/>
    </row>
    <row r="383" spans="1:2" ht="20.100000000000001" customHeight="1">
      <c r="A383" s="223" t="s">
        <v>346</v>
      </c>
      <c r="B383" s="224"/>
    </row>
    <row r="384" spans="1:2" ht="20.100000000000001" customHeight="1">
      <c r="A384" s="223" t="s">
        <v>347</v>
      </c>
      <c r="B384" s="224"/>
    </row>
    <row r="385" spans="1:2" ht="20.100000000000001" customHeight="1">
      <c r="A385" s="223" t="s">
        <v>348</v>
      </c>
      <c r="B385" s="224"/>
    </row>
    <row r="386" spans="1:2" ht="20.100000000000001" customHeight="1">
      <c r="A386" s="223" t="s">
        <v>349</v>
      </c>
      <c r="B386" s="224"/>
    </row>
    <row r="387" spans="1:2" ht="20.100000000000001" customHeight="1">
      <c r="A387" s="223" t="s">
        <v>350</v>
      </c>
      <c r="B387" s="224">
        <v>17</v>
      </c>
    </row>
    <row r="388" spans="1:2" ht="20.100000000000001" customHeight="1">
      <c r="A388" s="223" t="s">
        <v>351</v>
      </c>
      <c r="B388" s="224">
        <v>812</v>
      </c>
    </row>
    <row r="389" spans="1:2" ht="20.100000000000001" customHeight="1">
      <c r="A389" s="223" t="s">
        <v>52</v>
      </c>
      <c r="B389" s="224">
        <f>B415+B440</f>
        <v>171</v>
      </c>
    </row>
    <row r="390" spans="1:2" ht="20.100000000000001" customHeight="1">
      <c r="A390" s="223" t="s">
        <v>352</v>
      </c>
      <c r="B390" s="224"/>
    </row>
    <row r="391" spans="1:2" ht="20.100000000000001" customHeight="1">
      <c r="A391" s="223" t="s">
        <v>116</v>
      </c>
      <c r="B391" s="224"/>
    </row>
    <row r="392" spans="1:2" ht="20.100000000000001" customHeight="1">
      <c r="A392" s="223" t="s">
        <v>117</v>
      </c>
      <c r="B392" s="224"/>
    </row>
    <row r="393" spans="1:2" ht="20.100000000000001" customHeight="1">
      <c r="A393" s="223" t="s">
        <v>118</v>
      </c>
      <c r="B393" s="224"/>
    </row>
    <row r="394" spans="1:2" ht="20.100000000000001" customHeight="1">
      <c r="A394" s="223" t="s">
        <v>353</v>
      </c>
      <c r="B394" s="224"/>
    </row>
    <row r="395" spans="1:2" ht="20.100000000000001" customHeight="1">
      <c r="A395" s="223" t="s">
        <v>354</v>
      </c>
      <c r="B395" s="224"/>
    </row>
    <row r="396" spans="1:2" ht="20.100000000000001" customHeight="1">
      <c r="A396" s="223" t="s">
        <v>355</v>
      </c>
      <c r="B396" s="224"/>
    </row>
    <row r="397" spans="1:2" ht="20.100000000000001" customHeight="1">
      <c r="A397" s="223" t="s">
        <v>356</v>
      </c>
      <c r="B397" s="224"/>
    </row>
    <row r="398" spans="1:2" ht="20.100000000000001" customHeight="1">
      <c r="A398" s="223" t="s">
        <v>357</v>
      </c>
      <c r="B398" s="224"/>
    </row>
    <row r="399" spans="1:2" ht="20.100000000000001" customHeight="1">
      <c r="A399" s="223" t="s">
        <v>358</v>
      </c>
      <c r="B399" s="224"/>
    </row>
    <row r="400" spans="1:2" ht="20.100000000000001" customHeight="1">
      <c r="A400" s="223" t="s">
        <v>359</v>
      </c>
      <c r="B400" s="224"/>
    </row>
    <row r="401" spans="1:2" ht="20.100000000000001" customHeight="1">
      <c r="A401" s="223" t="s">
        <v>360</v>
      </c>
      <c r="B401" s="224"/>
    </row>
    <row r="402" spans="1:2" ht="20.100000000000001" customHeight="1">
      <c r="A402" s="223" t="s">
        <v>361</v>
      </c>
      <c r="B402" s="224"/>
    </row>
    <row r="403" spans="1:2" ht="20.100000000000001" customHeight="1">
      <c r="A403" s="223" t="s">
        <v>362</v>
      </c>
      <c r="B403" s="224"/>
    </row>
    <row r="404" spans="1:2" ht="20.100000000000001" customHeight="1">
      <c r="A404" s="223" t="s">
        <v>363</v>
      </c>
      <c r="B404" s="224"/>
    </row>
    <row r="405" spans="1:2" ht="20.100000000000001" customHeight="1">
      <c r="A405" s="223" t="s">
        <v>355</v>
      </c>
      <c r="B405" s="224"/>
    </row>
    <row r="406" spans="1:2" ht="20.100000000000001" customHeight="1">
      <c r="A406" s="223" t="s">
        <v>364</v>
      </c>
      <c r="B406" s="224"/>
    </row>
    <row r="407" spans="1:2" ht="20.100000000000001" customHeight="1">
      <c r="A407" s="223" t="s">
        <v>365</v>
      </c>
      <c r="B407" s="224"/>
    </row>
    <row r="408" spans="1:2" ht="20.100000000000001" customHeight="1">
      <c r="A408" s="223" t="s">
        <v>366</v>
      </c>
      <c r="B408" s="224"/>
    </row>
    <row r="409" spans="1:2" ht="20.100000000000001" customHeight="1">
      <c r="A409" s="223" t="s">
        <v>367</v>
      </c>
      <c r="B409" s="224"/>
    </row>
    <row r="410" spans="1:2" ht="20.100000000000001" customHeight="1">
      <c r="A410" s="223" t="s">
        <v>368</v>
      </c>
      <c r="B410" s="224"/>
    </row>
    <row r="411" spans="1:2" ht="20.100000000000001" customHeight="1">
      <c r="A411" s="223" t="s">
        <v>355</v>
      </c>
      <c r="B411" s="224"/>
    </row>
    <row r="412" spans="1:2" ht="20.100000000000001" customHeight="1">
      <c r="A412" s="223" t="s">
        <v>369</v>
      </c>
      <c r="B412" s="224"/>
    </row>
    <row r="413" spans="1:2" ht="20.100000000000001" customHeight="1">
      <c r="A413" s="223" t="s">
        <v>370</v>
      </c>
      <c r="B413" s="224"/>
    </row>
    <row r="414" spans="1:2" ht="20.100000000000001" customHeight="1">
      <c r="A414" s="223" t="s">
        <v>371</v>
      </c>
      <c r="B414" s="224"/>
    </row>
    <row r="415" spans="1:2" ht="20.100000000000001" customHeight="1">
      <c r="A415" s="223" t="s">
        <v>372</v>
      </c>
      <c r="B415" s="224">
        <v>163</v>
      </c>
    </row>
    <row r="416" spans="1:2" ht="20.100000000000001" customHeight="1">
      <c r="A416" s="223" t="s">
        <v>355</v>
      </c>
      <c r="B416" s="224"/>
    </row>
    <row r="417" spans="1:2" ht="20.100000000000001" customHeight="1">
      <c r="A417" s="223" t="s">
        <v>373</v>
      </c>
      <c r="B417" s="224"/>
    </row>
    <row r="418" spans="1:2" ht="20.100000000000001" customHeight="1">
      <c r="A418" s="223" t="s">
        <v>374</v>
      </c>
      <c r="B418" s="224"/>
    </row>
    <row r="419" spans="1:2" ht="20.100000000000001" customHeight="1">
      <c r="A419" s="223" t="s">
        <v>375</v>
      </c>
      <c r="B419" s="224">
        <v>163</v>
      </c>
    </row>
    <row r="420" spans="1:2" ht="20.100000000000001" customHeight="1">
      <c r="A420" s="223" t="s">
        <v>376</v>
      </c>
      <c r="B420" s="224"/>
    </row>
    <row r="421" spans="1:2" ht="20.100000000000001" customHeight="1">
      <c r="A421" s="223" t="s">
        <v>377</v>
      </c>
      <c r="B421" s="224"/>
    </row>
    <row r="422" spans="1:2" ht="20.100000000000001" customHeight="1">
      <c r="A422" s="223" t="s">
        <v>378</v>
      </c>
      <c r="B422" s="224"/>
    </row>
    <row r="423" spans="1:2" ht="20.100000000000001" customHeight="1">
      <c r="A423" s="223" t="s">
        <v>379</v>
      </c>
      <c r="B423" s="224"/>
    </row>
    <row r="424" spans="1:2" ht="20.100000000000001" customHeight="1">
      <c r="A424" s="223" t="s">
        <v>380</v>
      </c>
      <c r="B424" s="224"/>
    </row>
    <row r="425" spans="1:2" ht="20.100000000000001" customHeight="1">
      <c r="A425" s="223" t="s">
        <v>381</v>
      </c>
      <c r="B425" s="224"/>
    </row>
    <row r="426" spans="1:2" ht="20.100000000000001" customHeight="1">
      <c r="A426" s="223" t="s">
        <v>355</v>
      </c>
      <c r="B426" s="224"/>
    </row>
    <row r="427" spans="1:2" ht="20.100000000000001" customHeight="1">
      <c r="A427" s="223" t="s">
        <v>382</v>
      </c>
      <c r="B427" s="224"/>
    </row>
    <row r="428" spans="1:2" ht="20.100000000000001" customHeight="1">
      <c r="A428" s="223" t="s">
        <v>383</v>
      </c>
      <c r="B428" s="224"/>
    </row>
    <row r="429" spans="1:2" ht="20.100000000000001" customHeight="1">
      <c r="A429" s="223" t="s">
        <v>384</v>
      </c>
      <c r="B429" s="224"/>
    </row>
    <row r="430" spans="1:2" ht="20.100000000000001" customHeight="1">
      <c r="A430" s="223" t="s">
        <v>385</v>
      </c>
      <c r="B430" s="224"/>
    </row>
    <row r="431" spans="1:2" ht="20.100000000000001" customHeight="1">
      <c r="A431" s="223" t="s">
        <v>386</v>
      </c>
      <c r="B431" s="224"/>
    </row>
    <row r="432" spans="1:2" ht="20.100000000000001" customHeight="1">
      <c r="A432" s="223" t="s">
        <v>387</v>
      </c>
      <c r="B432" s="224"/>
    </row>
    <row r="433" spans="1:2" ht="20.100000000000001" customHeight="1">
      <c r="A433" s="223" t="s">
        <v>388</v>
      </c>
      <c r="B433" s="224"/>
    </row>
    <row r="434" spans="1:2" ht="20.100000000000001" customHeight="1">
      <c r="A434" s="223" t="s">
        <v>389</v>
      </c>
      <c r="B434" s="224"/>
    </row>
    <row r="435" spans="1:2" ht="20.100000000000001" customHeight="1">
      <c r="A435" s="223" t="s">
        <v>390</v>
      </c>
      <c r="B435" s="224"/>
    </row>
    <row r="436" spans="1:2" ht="20.100000000000001" customHeight="1">
      <c r="A436" s="223" t="s">
        <v>391</v>
      </c>
      <c r="B436" s="224"/>
    </row>
    <row r="437" spans="1:2" ht="20.100000000000001" customHeight="1">
      <c r="A437" s="223" t="s">
        <v>392</v>
      </c>
      <c r="B437" s="224"/>
    </row>
    <row r="438" spans="1:2" ht="20.100000000000001" customHeight="1">
      <c r="A438" s="223" t="s">
        <v>393</v>
      </c>
      <c r="B438" s="224"/>
    </row>
    <row r="439" spans="1:2" ht="20.100000000000001" customHeight="1">
      <c r="A439" s="223" t="s">
        <v>394</v>
      </c>
      <c r="B439" s="224"/>
    </row>
    <row r="440" spans="1:2" ht="20.100000000000001" customHeight="1">
      <c r="A440" s="223" t="s">
        <v>395</v>
      </c>
      <c r="B440" s="224">
        <v>8</v>
      </c>
    </row>
    <row r="441" spans="1:2" ht="20.100000000000001" customHeight="1">
      <c r="A441" s="223" t="s">
        <v>396</v>
      </c>
      <c r="B441" s="224">
        <v>8</v>
      </c>
    </row>
    <row r="442" spans="1:2" ht="20.100000000000001" customHeight="1">
      <c r="A442" s="223" t="s">
        <v>397</v>
      </c>
      <c r="B442" s="224"/>
    </row>
    <row r="443" spans="1:2" ht="20.100000000000001" customHeight="1">
      <c r="A443" s="223" t="s">
        <v>398</v>
      </c>
      <c r="B443" s="224"/>
    </row>
    <row r="444" spans="1:2" ht="20.100000000000001" customHeight="1">
      <c r="A444" s="223" t="s">
        <v>399</v>
      </c>
      <c r="B444" s="224"/>
    </row>
    <row r="445" spans="1:2" ht="20.100000000000001" customHeight="1">
      <c r="A445" s="223" t="s">
        <v>53</v>
      </c>
      <c r="B445" s="224">
        <f>B446+B470+B481+B498</f>
        <v>1251</v>
      </c>
    </row>
    <row r="446" spans="1:2" ht="20.100000000000001" customHeight="1">
      <c r="A446" s="223" t="s">
        <v>400</v>
      </c>
      <c r="B446" s="224">
        <v>350</v>
      </c>
    </row>
    <row r="447" spans="1:2" ht="20.100000000000001" customHeight="1">
      <c r="A447" s="223" t="s">
        <v>116</v>
      </c>
      <c r="B447" s="224"/>
    </row>
    <row r="448" spans="1:2" ht="20.100000000000001" customHeight="1">
      <c r="A448" s="223" t="s">
        <v>117</v>
      </c>
      <c r="B448" s="224"/>
    </row>
    <row r="449" spans="1:2" ht="20.100000000000001" customHeight="1">
      <c r="A449" s="223" t="s">
        <v>118</v>
      </c>
      <c r="B449" s="224"/>
    </row>
    <row r="450" spans="1:2" ht="20.100000000000001" customHeight="1">
      <c r="A450" s="223" t="s">
        <v>401</v>
      </c>
      <c r="B450" s="224">
        <v>15</v>
      </c>
    </row>
    <row r="451" spans="1:2" ht="20.100000000000001" customHeight="1">
      <c r="A451" s="223" t="s">
        <v>402</v>
      </c>
      <c r="B451" s="224"/>
    </row>
    <row r="452" spans="1:2" ht="20.100000000000001" customHeight="1">
      <c r="A452" s="223" t="s">
        <v>403</v>
      </c>
      <c r="B452" s="224"/>
    </row>
    <row r="453" spans="1:2" ht="20.100000000000001" customHeight="1">
      <c r="A453" s="223" t="s">
        <v>404</v>
      </c>
      <c r="B453" s="224"/>
    </row>
    <row r="454" spans="1:2" ht="20.100000000000001" customHeight="1">
      <c r="A454" s="223" t="s">
        <v>405</v>
      </c>
      <c r="B454" s="224">
        <v>45</v>
      </c>
    </row>
    <row r="455" spans="1:2" ht="20.100000000000001" customHeight="1">
      <c r="A455" s="223" t="s">
        <v>406</v>
      </c>
      <c r="B455" s="224">
        <v>53</v>
      </c>
    </row>
    <row r="456" spans="1:2" ht="20.100000000000001" customHeight="1">
      <c r="A456" s="223" t="s">
        <v>407</v>
      </c>
      <c r="B456" s="224"/>
    </row>
    <row r="457" spans="1:2" ht="20.100000000000001" customHeight="1">
      <c r="A457" s="223" t="s">
        <v>408</v>
      </c>
      <c r="B457" s="224">
        <v>40</v>
      </c>
    </row>
    <row r="458" spans="1:2" ht="20.100000000000001" customHeight="1">
      <c r="A458" s="223" t="s">
        <v>409</v>
      </c>
      <c r="B458" s="224"/>
    </row>
    <row r="459" spans="1:2" ht="20.100000000000001" customHeight="1">
      <c r="A459" s="223" t="s">
        <v>410</v>
      </c>
      <c r="B459" s="224">
        <v>135</v>
      </c>
    </row>
    <row r="460" spans="1:2" ht="20.100000000000001" customHeight="1">
      <c r="A460" s="223" t="s">
        <v>411</v>
      </c>
      <c r="B460" s="224"/>
    </row>
    <row r="461" spans="1:2" ht="20.100000000000001" customHeight="1">
      <c r="A461" s="223" t="s">
        <v>412</v>
      </c>
      <c r="B461" s="224">
        <v>12</v>
      </c>
    </row>
    <row r="462" spans="1:2" ht="20.100000000000001" customHeight="1">
      <c r="A462" s="223" t="s">
        <v>413</v>
      </c>
      <c r="B462" s="224"/>
    </row>
    <row r="463" spans="1:2" ht="20.100000000000001" customHeight="1">
      <c r="A463" s="223" t="s">
        <v>116</v>
      </c>
      <c r="B463" s="224"/>
    </row>
    <row r="464" spans="1:2" ht="20.100000000000001" customHeight="1">
      <c r="A464" s="223" t="s">
        <v>117</v>
      </c>
      <c r="B464" s="224"/>
    </row>
    <row r="465" spans="1:2" ht="20.100000000000001" customHeight="1">
      <c r="A465" s="223" t="s">
        <v>118</v>
      </c>
      <c r="B465" s="224"/>
    </row>
    <row r="466" spans="1:2" ht="20.100000000000001" customHeight="1">
      <c r="A466" s="223" t="s">
        <v>414</v>
      </c>
      <c r="B466" s="224"/>
    </row>
    <row r="467" spans="1:2" ht="20.100000000000001" customHeight="1">
      <c r="A467" s="223" t="s">
        <v>415</v>
      </c>
      <c r="B467" s="224"/>
    </row>
    <row r="468" spans="1:2" ht="20.100000000000001" customHeight="1">
      <c r="A468" s="223" t="s">
        <v>416</v>
      </c>
      <c r="B468" s="224"/>
    </row>
    <row r="469" spans="1:2" ht="20.100000000000001" customHeight="1">
      <c r="A469" s="223" t="s">
        <v>417</v>
      </c>
      <c r="B469" s="224"/>
    </row>
    <row r="470" spans="1:2" ht="20.100000000000001" customHeight="1">
      <c r="A470" s="223" t="s">
        <v>418</v>
      </c>
      <c r="B470" s="224">
        <v>860</v>
      </c>
    </row>
    <row r="471" spans="1:2" ht="20.100000000000001" customHeight="1">
      <c r="A471" s="223" t="s">
        <v>116</v>
      </c>
      <c r="B471" s="224"/>
    </row>
    <row r="472" spans="1:2" ht="20.100000000000001" customHeight="1">
      <c r="A472" s="223" t="s">
        <v>117</v>
      </c>
      <c r="B472" s="224"/>
    </row>
    <row r="473" spans="1:2" ht="20.100000000000001" customHeight="1">
      <c r="A473" s="223" t="s">
        <v>118</v>
      </c>
      <c r="B473" s="224"/>
    </row>
    <row r="474" spans="1:2" ht="20.100000000000001" customHeight="1">
      <c r="A474" s="223" t="s">
        <v>419</v>
      </c>
      <c r="B474" s="224"/>
    </row>
    <row r="475" spans="1:2" ht="20.100000000000001" customHeight="1">
      <c r="A475" s="223" t="s">
        <v>420</v>
      </c>
      <c r="B475" s="224">
        <v>60</v>
      </c>
    </row>
    <row r="476" spans="1:2" ht="20.100000000000001" customHeight="1">
      <c r="A476" s="223" t="s">
        <v>421</v>
      </c>
      <c r="B476" s="224"/>
    </row>
    <row r="477" spans="1:2" ht="20.100000000000001" customHeight="1">
      <c r="A477" s="223" t="s">
        <v>422</v>
      </c>
      <c r="B477" s="224">
        <v>800</v>
      </c>
    </row>
    <row r="478" spans="1:2" ht="20.100000000000001" customHeight="1">
      <c r="A478" s="223" t="s">
        <v>423</v>
      </c>
      <c r="B478" s="224"/>
    </row>
    <row r="479" spans="1:2" ht="20.100000000000001" customHeight="1">
      <c r="A479" s="223" t="s">
        <v>424</v>
      </c>
      <c r="B479" s="224"/>
    </row>
    <row r="480" spans="1:2" ht="20.100000000000001" customHeight="1">
      <c r="A480" s="223" t="s">
        <v>425</v>
      </c>
      <c r="B480" s="224">
        <v>1</v>
      </c>
    </row>
    <row r="481" spans="1:2" ht="20.100000000000001" customHeight="1">
      <c r="A481" s="223" t="s">
        <v>426</v>
      </c>
      <c r="B481" s="224">
        <v>21</v>
      </c>
    </row>
    <row r="482" spans="1:2" ht="20.100000000000001" customHeight="1">
      <c r="A482" s="223" t="s">
        <v>116</v>
      </c>
      <c r="B482" s="224"/>
    </row>
    <row r="483" spans="1:2" ht="20.100000000000001" customHeight="1">
      <c r="A483" s="223" t="s">
        <v>117</v>
      </c>
      <c r="B483" s="224"/>
    </row>
    <row r="484" spans="1:2" ht="20.100000000000001" customHeight="1">
      <c r="A484" s="223" t="s">
        <v>118</v>
      </c>
      <c r="B484" s="224"/>
    </row>
    <row r="485" spans="1:2" ht="20.100000000000001" customHeight="1">
      <c r="A485" s="223" t="s">
        <v>427</v>
      </c>
      <c r="B485" s="224"/>
    </row>
    <row r="486" spans="1:2" ht="20.100000000000001" customHeight="1">
      <c r="A486" s="223" t="s">
        <v>428</v>
      </c>
      <c r="B486" s="224"/>
    </row>
    <row r="487" spans="1:2" ht="20.100000000000001" customHeight="1">
      <c r="A487" s="223" t="s">
        <v>429</v>
      </c>
      <c r="B487" s="224"/>
    </row>
    <row r="488" spans="1:2" ht="20.100000000000001" customHeight="1">
      <c r="A488" s="223" t="s">
        <v>430</v>
      </c>
      <c r="B488" s="224">
        <v>21</v>
      </c>
    </row>
    <row r="489" spans="1:2" ht="20.100000000000001" customHeight="1">
      <c r="A489" s="223" t="s">
        <v>431</v>
      </c>
      <c r="B489" s="224"/>
    </row>
    <row r="490" spans="1:2" ht="20.100000000000001" customHeight="1">
      <c r="A490" s="223" t="s">
        <v>432</v>
      </c>
      <c r="B490" s="224"/>
    </row>
    <row r="491" spans="1:2" ht="20.100000000000001" customHeight="1">
      <c r="A491" s="223" t="s">
        <v>116</v>
      </c>
      <c r="B491" s="224"/>
    </row>
    <row r="492" spans="1:2" ht="20.100000000000001" customHeight="1">
      <c r="A492" s="223" t="s">
        <v>117</v>
      </c>
      <c r="B492" s="224"/>
    </row>
    <row r="493" spans="1:2" ht="20.100000000000001" customHeight="1">
      <c r="A493" s="223" t="s">
        <v>118</v>
      </c>
      <c r="B493" s="224"/>
    </row>
    <row r="494" spans="1:2" ht="20.100000000000001" customHeight="1">
      <c r="A494" s="223" t="s">
        <v>433</v>
      </c>
      <c r="B494" s="224"/>
    </row>
    <row r="495" spans="1:2" ht="20.100000000000001" customHeight="1">
      <c r="A495" s="223" t="s">
        <v>434</v>
      </c>
      <c r="B495" s="224"/>
    </row>
    <row r="496" spans="1:2" ht="20.100000000000001" customHeight="1">
      <c r="A496" s="223" t="s">
        <v>435</v>
      </c>
      <c r="B496" s="224"/>
    </row>
    <row r="497" spans="1:2" ht="20.100000000000001" customHeight="1">
      <c r="A497" s="223" t="s">
        <v>436</v>
      </c>
      <c r="B497" s="224"/>
    </row>
    <row r="498" spans="1:2" ht="20.100000000000001" customHeight="1">
      <c r="A498" s="223" t="s">
        <v>437</v>
      </c>
      <c r="B498" s="224">
        <v>20</v>
      </c>
    </row>
    <row r="499" spans="1:2" ht="20.100000000000001" customHeight="1">
      <c r="A499" s="223" t="s">
        <v>438</v>
      </c>
      <c r="B499" s="224"/>
    </row>
    <row r="500" spans="1:2" ht="20.100000000000001" customHeight="1">
      <c r="A500" s="223" t="s">
        <v>439</v>
      </c>
      <c r="B500" s="224"/>
    </row>
    <row r="501" spans="1:2" ht="20.100000000000001" customHeight="1">
      <c r="A501" s="223" t="s">
        <v>440</v>
      </c>
      <c r="B501" s="224">
        <v>20</v>
      </c>
    </row>
    <row r="502" spans="1:2" ht="20.100000000000001" customHeight="1">
      <c r="A502" s="223" t="s">
        <v>54</v>
      </c>
      <c r="B502" s="224">
        <f>B503+B522+B532+B545+B555+B564+B571+B579+B593+B596+B599+B608+B616+B624+B627</f>
        <v>5772</v>
      </c>
    </row>
    <row r="503" spans="1:2" ht="20.100000000000001" customHeight="1">
      <c r="A503" s="223" t="s">
        <v>441</v>
      </c>
      <c r="B503" s="224">
        <v>118</v>
      </c>
    </row>
    <row r="504" spans="1:2" ht="20.100000000000001" customHeight="1">
      <c r="A504" s="223" t="s">
        <v>116</v>
      </c>
      <c r="B504" s="224"/>
    </row>
    <row r="505" spans="1:2" ht="20.100000000000001" customHeight="1">
      <c r="A505" s="223" t="s">
        <v>117</v>
      </c>
      <c r="B505" s="224"/>
    </row>
    <row r="506" spans="1:2" ht="20.100000000000001" customHeight="1">
      <c r="A506" s="223" t="s">
        <v>118</v>
      </c>
      <c r="B506" s="224"/>
    </row>
    <row r="507" spans="1:2" ht="20.100000000000001" customHeight="1">
      <c r="A507" s="223" t="s">
        <v>442</v>
      </c>
      <c r="B507" s="224"/>
    </row>
    <row r="508" spans="1:2" ht="20.100000000000001" customHeight="1">
      <c r="A508" s="223" t="s">
        <v>443</v>
      </c>
      <c r="B508" s="224"/>
    </row>
    <row r="509" spans="1:2" ht="20.100000000000001" customHeight="1">
      <c r="A509" s="223" t="s">
        <v>444</v>
      </c>
      <c r="B509" s="224"/>
    </row>
    <row r="510" spans="1:2" ht="20.100000000000001" customHeight="1">
      <c r="A510" s="223" t="s">
        <v>445</v>
      </c>
      <c r="B510" s="224"/>
    </row>
    <row r="511" spans="1:2" ht="20.100000000000001" customHeight="1">
      <c r="A511" s="223" t="s">
        <v>157</v>
      </c>
      <c r="B511" s="224"/>
    </row>
    <row r="512" spans="1:2" ht="20.100000000000001" customHeight="1">
      <c r="A512" s="223" t="s">
        <v>446</v>
      </c>
      <c r="B512" s="224">
        <v>15</v>
      </c>
    </row>
    <row r="513" spans="1:2" ht="20.100000000000001" customHeight="1">
      <c r="A513" s="223" t="s">
        <v>447</v>
      </c>
      <c r="B513" s="224">
        <v>9</v>
      </c>
    </row>
    <row r="514" spans="1:2" ht="20.100000000000001" customHeight="1">
      <c r="A514" s="223" t="s">
        <v>448</v>
      </c>
      <c r="B514" s="224"/>
    </row>
    <row r="515" spans="1:2" ht="20.100000000000001" customHeight="1">
      <c r="A515" s="223" t="s">
        <v>449</v>
      </c>
      <c r="B515" s="224"/>
    </row>
    <row r="516" spans="1:2" ht="20.100000000000001" customHeight="1">
      <c r="A516" s="223" t="s">
        <v>450</v>
      </c>
      <c r="B516" s="224"/>
    </row>
    <row r="517" spans="1:2" ht="20.100000000000001" customHeight="1">
      <c r="A517" s="223" t="s">
        <v>451</v>
      </c>
      <c r="B517" s="224"/>
    </row>
    <row r="518" spans="1:2" ht="20.100000000000001" customHeight="1">
      <c r="A518" s="223" t="s">
        <v>452</v>
      </c>
      <c r="B518" s="224"/>
    </row>
    <row r="519" spans="1:2" ht="20.100000000000001" customHeight="1">
      <c r="A519" s="223" t="s">
        <v>453</v>
      </c>
      <c r="B519" s="224"/>
    </row>
    <row r="520" spans="1:2" ht="20.100000000000001" customHeight="1">
      <c r="A520" s="223" t="s">
        <v>125</v>
      </c>
      <c r="B520" s="224">
        <v>94</v>
      </c>
    </row>
    <row r="521" spans="1:2" ht="20.100000000000001" customHeight="1">
      <c r="A521" s="223" t="s">
        <v>454</v>
      </c>
      <c r="B521" s="224"/>
    </row>
    <row r="522" spans="1:2" ht="20.100000000000001" customHeight="1">
      <c r="A522" s="223" t="s">
        <v>455</v>
      </c>
      <c r="B522" s="224">
        <v>295</v>
      </c>
    </row>
    <row r="523" spans="1:2" ht="20.100000000000001" customHeight="1">
      <c r="A523" s="223" t="s">
        <v>116</v>
      </c>
      <c r="B523" s="224"/>
    </row>
    <row r="524" spans="1:2" ht="20.100000000000001" customHeight="1">
      <c r="A524" s="223" t="s">
        <v>117</v>
      </c>
      <c r="B524" s="224"/>
    </row>
    <row r="525" spans="1:2" ht="20.100000000000001" customHeight="1">
      <c r="A525" s="223" t="s">
        <v>118</v>
      </c>
      <c r="B525" s="224"/>
    </row>
    <row r="526" spans="1:2" ht="20.100000000000001" customHeight="1">
      <c r="A526" s="223" t="s">
        <v>456</v>
      </c>
      <c r="B526" s="224">
        <v>40</v>
      </c>
    </row>
    <row r="527" spans="1:2" ht="20.100000000000001" customHeight="1">
      <c r="A527" s="223" t="s">
        <v>457</v>
      </c>
      <c r="B527" s="224">
        <v>5</v>
      </c>
    </row>
    <row r="528" spans="1:2" ht="20.100000000000001" customHeight="1">
      <c r="A528" s="223" t="s">
        <v>458</v>
      </c>
      <c r="B528" s="224">
        <v>170</v>
      </c>
    </row>
    <row r="529" spans="1:2" ht="20.100000000000001" customHeight="1">
      <c r="A529" s="223" t="s">
        <v>459</v>
      </c>
      <c r="B529" s="224">
        <v>80</v>
      </c>
    </row>
    <row r="530" spans="1:2" ht="20.100000000000001" customHeight="1">
      <c r="A530" s="223" t="s">
        <v>460</v>
      </c>
      <c r="B530" s="224"/>
    </row>
    <row r="531" spans="1:2" ht="20.100000000000001" customHeight="1">
      <c r="A531" s="223" t="s">
        <v>461</v>
      </c>
      <c r="B531" s="224"/>
    </row>
    <row r="532" spans="1:2" ht="20.100000000000001" customHeight="1">
      <c r="A532" s="223" t="s">
        <v>462</v>
      </c>
      <c r="B532" s="224">
        <v>2320</v>
      </c>
    </row>
    <row r="533" spans="1:2" ht="20.100000000000001" customHeight="1">
      <c r="A533" s="223" t="s">
        <v>463</v>
      </c>
      <c r="B533" s="224">
        <v>72</v>
      </c>
    </row>
    <row r="534" spans="1:2" ht="20.100000000000001" customHeight="1">
      <c r="A534" s="223" t="s">
        <v>464</v>
      </c>
      <c r="B534" s="224">
        <v>369</v>
      </c>
    </row>
    <row r="535" spans="1:2" ht="20.100000000000001" customHeight="1">
      <c r="A535" s="223" t="s">
        <v>465</v>
      </c>
      <c r="B535" s="224"/>
    </row>
    <row r="536" spans="1:2" ht="20.100000000000001" customHeight="1">
      <c r="A536" s="223" t="s">
        <v>466</v>
      </c>
      <c r="B536" s="224">
        <v>1111</v>
      </c>
    </row>
    <row r="537" spans="1:2" ht="20.100000000000001" customHeight="1">
      <c r="A537" s="223" t="s">
        <v>467</v>
      </c>
      <c r="B537" s="224">
        <v>768</v>
      </c>
    </row>
    <row r="538" spans="1:2" ht="20.100000000000001" customHeight="1">
      <c r="A538" s="223" t="s">
        <v>468</v>
      </c>
      <c r="B538" s="224"/>
    </row>
    <row r="539" spans="1:2" ht="20.100000000000001" customHeight="1">
      <c r="A539" s="223" t="s">
        <v>469</v>
      </c>
      <c r="B539" s="224"/>
    </row>
    <row r="540" spans="1:2" ht="20.100000000000001" customHeight="1">
      <c r="A540" s="223" t="s">
        <v>470</v>
      </c>
      <c r="B540" s="224"/>
    </row>
    <row r="541" spans="1:2" ht="20.100000000000001" customHeight="1">
      <c r="A541" s="223" t="s">
        <v>471</v>
      </c>
      <c r="B541" s="224"/>
    </row>
    <row r="542" spans="1:2" ht="20.100000000000001" customHeight="1">
      <c r="A542" s="223" t="s">
        <v>472</v>
      </c>
      <c r="B542" s="224"/>
    </row>
    <row r="543" spans="1:2" ht="20.100000000000001" customHeight="1">
      <c r="A543" s="223" t="s">
        <v>473</v>
      </c>
      <c r="B543" s="224"/>
    </row>
    <row r="544" spans="1:2" ht="20.100000000000001" customHeight="1">
      <c r="A544" s="223" t="s">
        <v>474</v>
      </c>
      <c r="B544" s="224"/>
    </row>
    <row r="545" spans="1:2" ht="20.100000000000001" customHeight="1">
      <c r="A545" s="223" t="s">
        <v>475</v>
      </c>
      <c r="B545" s="224">
        <v>351</v>
      </c>
    </row>
    <row r="546" spans="1:2" ht="20.100000000000001" customHeight="1">
      <c r="A546" s="223" t="s">
        <v>476</v>
      </c>
      <c r="B546" s="224">
        <v>305</v>
      </c>
    </row>
    <row r="547" spans="1:2" ht="20.100000000000001" customHeight="1">
      <c r="A547" s="223" t="s">
        <v>477</v>
      </c>
      <c r="B547" s="224"/>
    </row>
    <row r="548" spans="1:2" ht="20.100000000000001" customHeight="1">
      <c r="A548" s="223" t="s">
        <v>478</v>
      </c>
      <c r="B548" s="224">
        <v>1</v>
      </c>
    </row>
    <row r="549" spans="1:2" ht="20.100000000000001" customHeight="1">
      <c r="A549" s="223" t="s">
        <v>479</v>
      </c>
      <c r="B549" s="224">
        <v>2</v>
      </c>
    </row>
    <row r="550" spans="1:2" ht="20.100000000000001" customHeight="1">
      <c r="A550" s="223" t="s">
        <v>480</v>
      </c>
      <c r="B550" s="224"/>
    </row>
    <row r="551" spans="1:2" ht="20.100000000000001" customHeight="1">
      <c r="A551" s="223" t="s">
        <v>481</v>
      </c>
      <c r="B551" s="224"/>
    </row>
    <row r="552" spans="1:2" ht="20.100000000000001" customHeight="1">
      <c r="A552" s="223" t="s">
        <v>482</v>
      </c>
      <c r="B552" s="224"/>
    </row>
    <row r="553" spans="1:2" ht="20.100000000000001" customHeight="1">
      <c r="A553" s="223" t="s">
        <v>483</v>
      </c>
      <c r="B553" s="224">
        <v>13</v>
      </c>
    </row>
    <row r="554" spans="1:2" ht="20.100000000000001" customHeight="1">
      <c r="A554" s="223" t="s">
        <v>484</v>
      </c>
      <c r="B554" s="224">
        <v>30</v>
      </c>
    </row>
    <row r="555" spans="1:2" ht="20.100000000000001" customHeight="1">
      <c r="A555" s="223" t="s">
        <v>485</v>
      </c>
      <c r="B555" s="224">
        <v>628</v>
      </c>
    </row>
    <row r="556" spans="1:2" ht="20.100000000000001" customHeight="1">
      <c r="A556" s="223" t="s">
        <v>486</v>
      </c>
      <c r="B556" s="224"/>
    </row>
    <row r="557" spans="1:2" ht="20.100000000000001" customHeight="1">
      <c r="A557" s="223" t="s">
        <v>487</v>
      </c>
      <c r="B557" s="224">
        <v>14</v>
      </c>
    </row>
    <row r="558" spans="1:2" ht="20.100000000000001" customHeight="1">
      <c r="A558" s="223" t="s">
        <v>488</v>
      </c>
      <c r="B558" s="224"/>
    </row>
    <row r="559" spans="1:2" ht="20.100000000000001" customHeight="1">
      <c r="A559" s="223" t="s">
        <v>489</v>
      </c>
      <c r="B559" s="224">
        <v>424</v>
      </c>
    </row>
    <row r="560" spans="1:2" ht="20.100000000000001" customHeight="1">
      <c r="A560" s="223" t="s">
        <v>490</v>
      </c>
      <c r="B560" s="224"/>
    </row>
    <row r="561" spans="1:2" ht="20.100000000000001" customHeight="1">
      <c r="A561" s="223" t="s">
        <v>491</v>
      </c>
      <c r="B561" s="224"/>
    </row>
    <row r="562" spans="1:2" ht="20.100000000000001" customHeight="1">
      <c r="A562" s="223" t="s">
        <v>492</v>
      </c>
      <c r="B562" s="224"/>
    </row>
    <row r="563" spans="1:2" ht="20.100000000000001" customHeight="1">
      <c r="A563" s="223" t="s">
        <v>493</v>
      </c>
      <c r="B563" s="224">
        <v>190</v>
      </c>
    </row>
    <row r="564" spans="1:2" ht="20.100000000000001" customHeight="1">
      <c r="A564" s="223" t="s">
        <v>494</v>
      </c>
      <c r="B564" s="224">
        <v>223</v>
      </c>
    </row>
    <row r="565" spans="1:2" ht="20.100000000000001" customHeight="1">
      <c r="A565" s="223" t="s">
        <v>495</v>
      </c>
      <c r="B565" s="224">
        <v>154</v>
      </c>
    </row>
    <row r="566" spans="1:2" ht="20.100000000000001" customHeight="1">
      <c r="A566" s="223" t="s">
        <v>496</v>
      </c>
      <c r="B566" s="224"/>
    </row>
    <row r="567" spans="1:2" ht="20.100000000000001" customHeight="1">
      <c r="A567" s="223" t="s">
        <v>497</v>
      </c>
      <c r="B567" s="224"/>
    </row>
    <row r="568" spans="1:2" ht="20.100000000000001" customHeight="1">
      <c r="A568" s="223" t="s">
        <v>498</v>
      </c>
      <c r="B568" s="224">
        <v>9</v>
      </c>
    </row>
    <row r="569" spans="1:2" ht="20.100000000000001" customHeight="1">
      <c r="A569" s="223" t="s">
        <v>499</v>
      </c>
      <c r="B569" s="224"/>
    </row>
    <row r="570" spans="1:2" ht="20.100000000000001" customHeight="1">
      <c r="A570" s="223" t="s">
        <v>500</v>
      </c>
      <c r="B570" s="224">
        <v>60</v>
      </c>
    </row>
    <row r="571" spans="1:2" ht="20.100000000000001" customHeight="1">
      <c r="A571" s="223" t="s">
        <v>501</v>
      </c>
      <c r="B571" s="224">
        <v>201</v>
      </c>
    </row>
    <row r="572" spans="1:2" ht="20.100000000000001" customHeight="1">
      <c r="A572" s="223" t="s">
        <v>502</v>
      </c>
      <c r="B572" s="224">
        <v>19</v>
      </c>
    </row>
    <row r="573" spans="1:2" ht="20.100000000000001" customHeight="1">
      <c r="A573" s="223" t="s">
        <v>503</v>
      </c>
      <c r="B573" s="224">
        <v>133</v>
      </c>
    </row>
    <row r="574" spans="1:2" ht="20.100000000000001" customHeight="1">
      <c r="A574" s="223" t="s">
        <v>504</v>
      </c>
      <c r="B574" s="224"/>
    </row>
    <row r="575" spans="1:2" ht="20.100000000000001" customHeight="1">
      <c r="A575" s="223" t="s">
        <v>505</v>
      </c>
      <c r="B575" s="224">
        <v>10</v>
      </c>
    </row>
    <row r="576" spans="1:2" ht="20.100000000000001" customHeight="1">
      <c r="A576" s="223" t="s">
        <v>506</v>
      </c>
      <c r="B576" s="224"/>
    </row>
    <row r="577" spans="1:2" ht="20.100000000000001" customHeight="1">
      <c r="A577" s="223" t="s">
        <v>507</v>
      </c>
      <c r="B577" s="224">
        <v>39</v>
      </c>
    </row>
    <row r="578" spans="1:2" ht="20.100000000000001" customHeight="1">
      <c r="A578" s="223" t="s">
        <v>508</v>
      </c>
      <c r="B578" s="224"/>
    </row>
    <row r="579" spans="1:2" ht="20.100000000000001" customHeight="1">
      <c r="A579" s="223" t="s">
        <v>509</v>
      </c>
      <c r="B579" s="224">
        <v>110</v>
      </c>
    </row>
    <row r="580" spans="1:2" ht="20.100000000000001" customHeight="1">
      <c r="A580" s="223" t="s">
        <v>116</v>
      </c>
      <c r="B580" s="224"/>
    </row>
    <row r="581" spans="1:2" ht="20.100000000000001" customHeight="1">
      <c r="A581" s="223" t="s">
        <v>117</v>
      </c>
      <c r="B581" s="224"/>
    </row>
    <row r="582" spans="1:2" ht="20.100000000000001" customHeight="1">
      <c r="A582" s="223" t="s">
        <v>118</v>
      </c>
      <c r="B582" s="224"/>
    </row>
    <row r="583" spans="1:2" ht="20.100000000000001" customHeight="1">
      <c r="A583" s="223" t="s">
        <v>510</v>
      </c>
      <c r="B583" s="224">
        <v>30</v>
      </c>
    </row>
    <row r="584" spans="1:2" ht="20.100000000000001" customHeight="1">
      <c r="A584" s="223" t="s">
        <v>511</v>
      </c>
      <c r="B584" s="224"/>
    </row>
    <row r="585" spans="1:2" ht="20.100000000000001" customHeight="1">
      <c r="A585" s="223" t="s">
        <v>512</v>
      </c>
      <c r="B585" s="224"/>
    </row>
    <row r="586" spans="1:2" ht="20.100000000000001" customHeight="1">
      <c r="A586" s="223" t="s">
        <v>513</v>
      </c>
      <c r="B586" s="224">
        <v>65</v>
      </c>
    </row>
    <row r="587" spans="1:2" ht="20.100000000000001" customHeight="1">
      <c r="A587" s="223" t="s">
        <v>514</v>
      </c>
      <c r="B587" s="224">
        <v>15</v>
      </c>
    </row>
    <row r="588" spans="1:2" ht="20.100000000000001" customHeight="1">
      <c r="A588" s="223" t="s">
        <v>515</v>
      </c>
      <c r="B588" s="224"/>
    </row>
    <row r="589" spans="1:2" ht="20.100000000000001" customHeight="1">
      <c r="A589" s="223" t="s">
        <v>116</v>
      </c>
      <c r="B589" s="224"/>
    </row>
    <row r="590" spans="1:2" ht="20.100000000000001" customHeight="1">
      <c r="A590" s="223" t="s">
        <v>117</v>
      </c>
      <c r="B590" s="224"/>
    </row>
    <row r="591" spans="1:2" ht="20.100000000000001" customHeight="1">
      <c r="A591" s="223" t="s">
        <v>118</v>
      </c>
      <c r="B591" s="224"/>
    </row>
    <row r="592" spans="1:2" ht="20.100000000000001" customHeight="1">
      <c r="A592" s="223" t="s">
        <v>516</v>
      </c>
      <c r="B592" s="224"/>
    </row>
    <row r="593" spans="1:2" ht="20.100000000000001" customHeight="1">
      <c r="A593" s="223" t="s">
        <v>517</v>
      </c>
      <c r="B593" s="224">
        <v>238</v>
      </c>
    </row>
    <row r="594" spans="1:2" ht="20.100000000000001" customHeight="1">
      <c r="A594" s="223" t="s">
        <v>518</v>
      </c>
      <c r="B594" s="224">
        <v>100</v>
      </c>
    </row>
    <row r="595" spans="1:2" ht="20.100000000000001" customHeight="1">
      <c r="A595" s="223" t="s">
        <v>519</v>
      </c>
      <c r="B595" s="224">
        <v>138</v>
      </c>
    </row>
    <row r="596" spans="1:2" ht="20.100000000000001" customHeight="1">
      <c r="A596" s="223" t="s">
        <v>520</v>
      </c>
      <c r="B596" s="224">
        <v>30</v>
      </c>
    </row>
    <row r="597" spans="1:2" ht="20.100000000000001" customHeight="1">
      <c r="A597" s="223" t="s">
        <v>521</v>
      </c>
      <c r="B597" s="224">
        <v>30</v>
      </c>
    </row>
    <row r="598" spans="1:2" ht="20.100000000000001" customHeight="1">
      <c r="A598" s="223" t="s">
        <v>522</v>
      </c>
      <c r="B598" s="224"/>
    </row>
    <row r="599" spans="1:2" ht="20.100000000000001" customHeight="1">
      <c r="A599" s="223" t="s">
        <v>523</v>
      </c>
      <c r="B599" s="224">
        <v>60</v>
      </c>
    </row>
    <row r="600" spans="1:2" ht="20.100000000000001" customHeight="1">
      <c r="A600" s="223" t="s">
        <v>524</v>
      </c>
      <c r="B600" s="224"/>
    </row>
    <row r="601" spans="1:2" ht="20.100000000000001" customHeight="1">
      <c r="A601" s="223" t="s">
        <v>525</v>
      </c>
      <c r="B601" s="224">
        <v>60</v>
      </c>
    </row>
    <row r="602" spans="1:2" ht="20.100000000000001" customHeight="1">
      <c r="A602" s="223" t="s">
        <v>526</v>
      </c>
      <c r="B602" s="224"/>
    </row>
    <row r="603" spans="1:2" ht="20.100000000000001" customHeight="1">
      <c r="A603" s="223" t="s">
        <v>527</v>
      </c>
      <c r="B603" s="224"/>
    </row>
    <row r="604" spans="1:2" ht="20.100000000000001" customHeight="1">
      <c r="A604" s="223" t="s">
        <v>528</v>
      </c>
      <c r="B604" s="224"/>
    </row>
    <row r="605" spans="1:2" ht="20.100000000000001" customHeight="1">
      <c r="A605" s="223" t="s">
        <v>529</v>
      </c>
      <c r="B605" s="224"/>
    </row>
    <row r="606" spans="1:2" ht="20.100000000000001" customHeight="1">
      <c r="A606" s="223" t="s">
        <v>530</v>
      </c>
      <c r="B606" s="224"/>
    </row>
    <row r="607" spans="1:2" ht="20.100000000000001" customHeight="1">
      <c r="A607" s="223" t="s">
        <v>531</v>
      </c>
      <c r="B607" s="224"/>
    </row>
    <row r="608" spans="1:2" ht="20.100000000000001" customHeight="1">
      <c r="A608" s="223" t="s">
        <v>532</v>
      </c>
      <c r="B608" s="224">
        <v>156</v>
      </c>
    </row>
    <row r="609" spans="1:2" ht="20.100000000000001" customHeight="1">
      <c r="A609" s="223" t="s">
        <v>533</v>
      </c>
      <c r="B609" s="224"/>
    </row>
    <row r="610" spans="1:2" ht="20.100000000000001" customHeight="1">
      <c r="A610" s="223" t="s">
        <v>534</v>
      </c>
      <c r="B610" s="224">
        <v>156</v>
      </c>
    </row>
    <row r="611" spans="1:2" ht="20.100000000000001" customHeight="1">
      <c r="A611" s="223" t="s">
        <v>535</v>
      </c>
      <c r="B611" s="224"/>
    </row>
    <row r="612" spans="1:2" ht="20.100000000000001" customHeight="1">
      <c r="A612" s="223" t="s">
        <v>536</v>
      </c>
      <c r="B612" s="224"/>
    </row>
    <row r="613" spans="1:2" ht="20.100000000000001" customHeight="1">
      <c r="A613" s="223" t="s">
        <v>537</v>
      </c>
      <c r="B613" s="224"/>
    </row>
    <row r="614" spans="1:2" ht="20.100000000000001" customHeight="1">
      <c r="A614" s="223" t="s">
        <v>538</v>
      </c>
      <c r="B614" s="224"/>
    </row>
    <row r="615" spans="1:2" ht="20.100000000000001" customHeight="1">
      <c r="A615" s="223" t="s">
        <v>539</v>
      </c>
      <c r="B615" s="224"/>
    </row>
    <row r="616" spans="1:2" ht="20.100000000000001" customHeight="1">
      <c r="A616" s="223" t="s">
        <v>540</v>
      </c>
      <c r="B616" s="224">
        <v>818</v>
      </c>
    </row>
    <row r="617" spans="1:2" ht="20.100000000000001" customHeight="1">
      <c r="A617" s="223" t="s">
        <v>116</v>
      </c>
      <c r="B617" s="224"/>
    </row>
    <row r="618" spans="1:2" ht="20.100000000000001" customHeight="1">
      <c r="A618" s="223" t="s">
        <v>117</v>
      </c>
      <c r="B618" s="224">
        <v>7</v>
      </c>
    </row>
    <row r="619" spans="1:2" ht="20.100000000000001" customHeight="1">
      <c r="A619" s="223" t="s">
        <v>118</v>
      </c>
      <c r="B619" s="224"/>
    </row>
    <row r="620" spans="1:2" ht="20.100000000000001" customHeight="1">
      <c r="A620" s="223" t="s">
        <v>541</v>
      </c>
      <c r="B620" s="224">
        <v>110</v>
      </c>
    </row>
    <row r="621" spans="1:2" ht="20.100000000000001" customHeight="1">
      <c r="A621" s="223" t="s">
        <v>542</v>
      </c>
      <c r="B621" s="224"/>
    </row>
    <row r="622" spans="1:2" ht="20.100000000000001" customHeight="1">
      <c r="A622" s="223" t="s">
        <v>125</v>
      </c>
      <c r="B622" s="224">
        <v>695</v>
      </c>
    </row>
    <row r="623" spans="1:2" ht="20.100000000000001" customHeight="1">
      <c r="A623" s="223" t="s">
        <v>543</v>
      </c>
      <c r="B623" s="224">
        <v>6</v>
      </c>
    </row>
    <row r="624" spans="1:2" ht="20.100000000000001" customHeight="1">
      <c r="A624" s="223" t="s">
        <v>544</v>
      </c>
      <c r="B624" s="224">
        <v>10</v>
      </c>
    </row>
    <row r="625" spans="1:2" ht="20.100000000000001" customHeight="1">
      <c r="A625" s="223" t="s">
        <v>545</v>
      </c>
      <c r="B625" s="224">
        <v>10</v>
      </c>
    </row>
    <row r="626" spans="1:2" ht="20.100000000000001" customHeight="1">
      <c r="A626" s="223" t="s">
        <v>546</v>
      </c>
      <c r="B626" s="224"/>
    </row>
    <row r="627" spans="1:2" ht="20.100000000000001" customHeight="1">
      <c r="A627" s="223" t="s">
        <v>547</v>
      </c>
      <c r="B627" s="224">
        <v>214</v>
      </c>
    </row>
    <row r="628" spans="1:2" ht="20.100000000000001" customHeight="1">
      <c r="A628" s="223" t="s">
        <v>55</v>
      </c>
      <c r="B628" s="224">
        <f>B649+B653+B665+B668+B672+B677+B681+B685+B698</f>
        <v>2073</v>
      </c>
    </row>
    <row r="629" spans="1:2" ht="20.100000000000001" customHeight="1">
      <c r="A629" s="223" t="s">
        <v>548</v>
      </c>
      <c r="B629" s="224"/>
    </row>
    <row r="630" spans="1:2" ht="20.100000000000001" customHeight="1">
      <c r="A630" s="223" t="s">
        <v>116</v>
      </c>
      <c r="B630" s="224"/>
    </row>
    <row r="631" spans="1:2" ht="20.100000000000001" customHeight="1">
      <c r="A631" s="223" t="s">
        <v>117</v>
      </c>
      <c r="B631" s="224"/>
    </row>
    <row r="632" spans="1:2" ht="20.100000000000001" customHeight="1">
      <c r="A632" s="223" t="s">
        <v>118</v>
      </c>
      <c r="B632" s="224"/>
    </row>
    <row r="633" spans="1:2" ht="20.100000000000001" customHeight="1">
      <c r="A633" s="223" t="s">
        <v>549</v>
      </c>
      <c r="B633" s="224"/>
    </row>
    <row r="634" spans="1:2" ht="20.100000000000001" customHeight="1">
      <c r="A634" s="223" t="s">
        <v>550</v>
      </c>
      <c r="B634" s="224"/>
    </row>
    <row r="635" spans="1:2" ht="20.100000000000001" customHeight="1">
      <c r="A635" s="223" t="s">
        <v>551</v>
      </c>
      <c r="B635" s="224"/>
    </row>
    <row r="636" spans="1:2" ht="20.100000000000001" customHeight="1">
      <c r="A636" s="223" t="s">
        <v>552</v>
      </c>
      <c r="B636" s="224"/>
    </row>
    <row r="637" spans="1:2" ht="20.100000000000001" customHeight="1">
      <c r="A637" s="223" t="s">
        <v>553</v>
      </c>
      <c r="B637" s="224"/>
    </row>
    <row r="638" spans="1:2" ht="20.100000000000001" customHeight="1">
      <c r="A638" s="223" t="s">
        <v>554</v>
      </c>
      <c r="B638" s="224"/>
    </row>
    <row r="639" spans="1:2" ht="20.100000000000001" customHeight="1">
      <c r="A639" s="223" t="s">
        <v>555</v>
      </c>
      <c r="B639" s="224"/>
    </row>
    <row r="640" spans="1:2" ht="20.100000000000001" customHeight="1">
      <c r="A640" s="223" t="s">
        <v>556</v>
      </c>
      <c r="B640" s="224"/>
    </row>
    <row r="641" spans="1:2" ht="20.100000000000001" customHeight="1">
      <c r="A641" s="223" t="s">
        <v>557</v>
      </c>
      <c r="B641" s="224"/>
    </row>
    <row r="642" spans="1:2" ht="20.100000000000001" customHeight="1">
      <c r="A642" s="223" t="s">
        <v>558</v>
      </c>
      <c r="B642" s="224"/>
    </row>
    <row r="643" spans="1:2" ht="20.100000000000001" customHeight="1">
      <c r="A643" s="223" t="s">
        <v>559</v>
      </c>
      <c r="B643" s="224"/>
    </row>
    <row r="644" spans="1:2" ht="20.100000000000001" customHeight="1">
      <c r="A644" s="223" t="s">
        <v>560</v>
      </c>
      <c r="B644" s="224"/>
    </row>
    <row r="645" spans="1:2" ht="20.100000000000001" customHeight="1">
      <c r="A645" s="223" t="s">
        <v>561</v>
      </c>
      <c r="B645" s="224"/>
    </row>
    <row r="646" spans="1:2" ht="20.100000000000001" customHeight="1">
      <c r="A646" s="223" t="s">
        <v>562</v>
      </c>
      <c r="B646" s="224"/>
    </row>
    <row r="647" spans="1:2" ht="20.100000000000001" customHeight="1">
      <c r="A647" s="223" t="s">
        <v>563</v>
      </c>
      <c r="B647" s="224"/>
    </row>
    <row r="648" spans="1:2" ht="20.100000000000001" customHeight="1">
      <c r="A648" s="223" t="s">
        <v>564</v>
      </c>
      <c r="B648" s="224"/>
    </row>
    <row r="649" spans="1:2" ht="20.100000000000001" customHeight="1">
      <c r="A649" s="223" t="s">
        <v>565</v>
      </c>
      <c r="B649" s="224">
        <v>269</v>
      </c>
    </row>
    <row r="650" spans="1:2" ht="20.100000000000001" customHeight="1">
      <c r="A650" s="223" t="s">
        <v>566</v>
      </c>
      <c r="B650" s="224">
        <v>219</v>
      </c>
    </row>
    <row r="651" spans="1:2" ht="20.100000000000001" customHeight="1">
      <c r="A651" s="223" t="s">
        <v>567</v>
      </c>
      <c r="B651" s="224"/>
    </row>
    <row r="652" spans="1:2" ht="20.100000000000001" customHeight="1">
      <c r="A652" s="223" t="s">
        <v>568</v>
      </c>
      <c r="B652" s="224">
        <v>50</v>
      </c>
    </row>
    <row r="653" spans="1:2" ht="20.100000000000001" customHeight="1">
      <c r="A653" s="223" t="s">
        <v>569</v>
      </c>
      <c r="B653" s="224">
        <v>645</v>
      </c>
    </row>
    <row r="654" spans="1:2" ht="20.100000000000001" customHeight="1">
      <c r="A654" s="223" t="s">
        <v>570</v>
      </c>
      <c r="B654" s="224"/>
    </row>
    <row r="655" spans="1:2" ht="20.100000000000001" customHeight="1">
      <c r="A655" s="223" t="s">
        <v>571</v>
      </c>
      <c r="B655" s="224"/>
    </row>
    <row r="656" spans="1:2" ht="20.100000000000001" customHeight="1">
      <c r="A656" s="223" t="s">
        <v>572</v>
      </c>
      <c r="B656" s="224"/>
    </row>
    <row r="657" spans="1:2" ht="20.100000000000001" customHeight="1">
      <c r="A657" s="223" t="s">
        <v>573</v>
      </c>
      <c r="B657" s="224"/>
    </row>
    <row r="658" spans="1:2" ht="20.100000000000001" customHeight="1">
      <c r="A658" s="223" t="s">
        <v>574</v>
      </c>
      <c r="B658" s="224"/>
    </row>
    <row r="659" spans="1:2" ht="20.100000000000001" customHeight="1">
      <c r="A659" s="223" t="s">
        <v>575</v>
      </c>
      <c r="B659" s="224"/>
    </row>
    <row r="660" spans="1:2" ht="20.100000000000001" customHeight="1">
      <c r="A660" s="223" t="s">
        <v>576</v>
      </c>
      <c r="B660" s="224"/>
    </row>
    <row r="661" spans="1:2" ht="20.100000000000001" customHeight="1">
      <c r="A661" s="223" t="s">
        <v>577</v>
      </c>
      <c r="B661" s="224"/>
    </row>
    <row r="662" spans="1:2" ht="20.100000000000001" customHeight="1">
      <c r="A662" s="223" t="s">
        <v>578</v>
      </c>
      <c r="B662" s="224">
        <v>130</v>
      </c>
    </row>
    <row r="663" spans="1:2" ht="20.100000000000001" customHeight="1">
      <c r="A663" s="223" t="s">
        <v>579</v>
      </c>
      <c r="B663" s="224">
        <v>155</v>
      </c>
    </row>
    <row r="664" spans="1:2" ht="20.100000000000001" customHeight="1">
      <c r="A664" s="223" t="s">
        <v>580</v>
      </c>
      <c r="B664" s="224">
        <v>360</v>
      </c>
    </row>
    <row r="665" spans="1:2" ht="20.100000000000001" customHeight="1">
      <c r="A665" s="223" t="s">
        <v>581</v>
      </c>
      <c r="B665" s="224">
        <v>20</v>
      </c>
    </row>
    <row r="666" spans="1:2" ht="20.100000000000001" customHeight="1">
      <c r="A666" s="223" t="s">
        <v>582</v>
      </c>
      <c r="B666" s="224">
        <v>20</v>
      </c>
    </row>
    <row r="667" spans="1:2" ht="20.100000000000001" customHeight="1">
      <c r="A667" s="223" t="s">
        <v>583</v>
      </c>
      <c r="B667" s="224"/>
    </row>
    <row r="668" spans="1:2" ht="20.100000000000001" customHeight="1">
      <c r="A668" s="223" t="s">
        <v>584</v>
      </c>
      <c r="B668" s="224">
        <v>93</v>
      </c>
    </row>
    <row r="669" spans="1:2" ht="20.100000000000001" customHeight="1">
      <c r="A669" s="223" t="s">
        <v>585</v>
      </c>
      <c r="B669" s="224"/>
    </row>
    <row r="670" spans="1:2" ht="20.100000000000001" customHeight="1">
      <c r="A670" s="223" t="s">
        <v>586</v>
      </c>
      <c r="B670" s="224">
        <v>5</v>
      </c>
    </row>
    <row r="671" spans="1:2" ht="20.100000000000001" customHeight="1">
      <c r="A671" s="223" t="s">
        <v>587</v>
      </c>
      <c r="B671" s="224">
        <v>88</v>
      </c>
    </row>
    <row r="672" spans="1:2" ht="20.100000000000001" customHeight="1">
      <c r="A672" s="223" t="s">
        <v>588</v>
      </c>
      <c r="B672" s="224">
        <v>606</v>
      </c>
    </row>
    <row r="673" spans="1:2" ht="20.100000000000001" customHeight="1">
      <c r="A673" s="223" t="s">
        <v>589</v>
      </c>
      <c r="B673" s="224">
        <v>140</v>
      </c>
    </row>
    <row r="674" spans="1:2" ht="20.100000000000001" customHeight="1">
      <c r="A674" s="223" t="s">
        <v>590</v>
      </c>
      <c r="B674" s="224">
        <v>274</v>
      </c>
    </row>
    <row r="675" spans="1:2" ht="20.100000000000001" customHeight="1">
      <c r="A675" s="223" t="s">
        <v>591</v>
      </c>
      <c r="B675" s="224">
        <v>192</v>
      </c>
    </row>
    <row r="676" spans="1:2" ht="20.100000000000001" customHeight="1">
      <c r="A676" s="223" t="s">
        <v>592</v>
      </c>
      <c r="B676" s="224"/>
    </row>
    <row r="677" spans="1:2" ht="20.100000000000001" customHeight="1">
      <c r="A677" s="223" t="s">
        <v>593</v>
      </c>
      <c r="B677" s="224">
        <v>290</v>
      </c>
    </row>
    <row r="678" spans="1:2" ht="20.100000000000001" customHeight="1">
      <c r="A678" s="223" t="s">
        <v>594</v>
      </c>
      <c r="B678" s="224"/>
    </row>
    <row r="679" spans="1:2" ht="20.100000000000001" customHeight="1">
      <c r="A679" s="223" t="s">
        <v>595</v>
      </c>
      <c r="B679" s="224"/>
    </row>
    <row r="680" spans="1:2" ht="20.100000000000001" customHeight="1">
      <c r="A680" s="223" t="s">
        <v>596</v>
      </c>
      <c r="B680" s="224">
        <v>290</v>
      </c>
    </row>
    <row r="681" spans="1:2" ht="20.100000000000001" customHeight="1">
      <c r="A681" s="223" t="s">
        <v>597</v>
      </c>
      <c r="B681" s="224">
        <v>20</v>
      </c>
    </row>
    <row r="682" spans="1:2" ht="20.100000000000001" customHeight="1">
      <c r="A682" s="223" t="s">
        <v>598</v>
      </c>
      <c r="B682" s="224">
        <v>20</v>
      </c>
    </row>
    <row r="683" spans="1:2" ht="20.100000000000001" customHeight="1">
      <c r="A683" s="223" t="s">
        <v>599</v>
      </c>
      <c r="B683" s="224"/>
    </row>
    <row r="684" spans="1:2" ht="20.100000000000001" customHeight="1">
      <c r="A684" s="223" t="s">
        <v>600</v>
      </c>
      <c r="B684" s="224"/>
    </row>
    <row r="685" spans="1:2" ht="20.100000000000001" customHeight="1">
      <c r="A685" s="223" t="s">
        <v>601</v>
      </c>
      <c r="B685" s="224">
        <v>35</v>
      </c>
    </row>
    <row r="686" spans="1:2" ht="20.100000000000001" customHeight="1">
      <c r="A686" s="223" t="s">
        <v>602</v>
      </c>
      <c r="B686" s="224">
        <v>35</v>
      </c>
    </row>
    <row r="687" spans="1:2" ht="20.100000000000001" customHeight="1">
      <c r="A687" s="223" t="s">
        <v>603</v>
      </c>
      <c r="B687" s="224"/>
    </row>
    <row r="688" spans="1:2" ht="20.100000000000001" customHeight="1">
      <c r="A688" s="223" t="s">
        <v>604</v>
      </c>
      <c r="B688" s="224"/>
    </row>
    <row r="689" spans="1:2" ht="20.100000000000001" customHeight="1">
      <c r="A689" s="223" t="s">
        <v>116</v>
      </c>
      <c r="B689" s="224"/>
    </row>
    <row r="690" spans="1:2" ht="20.100000000000001" customHeight="1">
      <c r="A690" s="223" t="s">
        <v>117</v>
      </c>
      <c r="B690" s="224"/>
    </row>
    <row r="691" spans="1:2" ht="20.100000000000001" customHeight="1">
      <c r="A691" s="223" t="s">
        <v>118</v>
      </c>
      <c r="B691" s="224"/>
    </row>
    <row r="692" spans="1:2" ht="20.100000000000001" customHeight="1">
      <c r="A692" s="223" t="s">
        <v>157</v>
      </c>
      <c r="B692" s="224"/>
    </row>
    <row r="693" spans="1:2" ht="20.100000000000001" customHeight="1">
      <c r="A693" s="223" t="s">
        <v>605</v>
      </c>
      <c r="B693" s="224"/>
    </row>
    <row r="694" spans="1:2" ht="20.100000000000001" customHeight="1">
      <c r="A694" s="223" t="s">
        <v>606</v>
      </c>
      <c r="B694" s="224"/>
    </row>
    <row r="695" spans="1:2" ht="20.100000000000001" customHeight="1">
      <c r="A695" s="223" t="s">
        <v>125</v>
      </c>
      <c r="B695" s="224"/>
    </row>
    <row r="696" spans="1:2" ht="20.100000000000001" customHeight="1">
      <c r="A696" s="223" t="s">
        <v>607</v>
      </c>
      <c r="B696" s="224"/>
    </row>
    <row r="697" spans="1:2" ht="20.100000000000001" customHeight="1">
      <c r="A697" s="223" t="s">
        <v>608</v>
      </c>
      <c r="B697" s="224"/>
    </row>
    <row r="698" spans="1:2" ht="20.100000000000001" customHeight="1">
      <c r="A698" s="223" t="s">
        <v>609</v>
      </c>
      <c r="B698" s="224">
        <v>95</v>
      </c>
    </row>
    <row r="699" spans="1:2" ht="20.100000000000001" customHeight="1">
      <c r="A699" s="223" t="s">
        <v>56</v>
      </c>
      <c r="B699" s="224">
        <f>B700+B710+B714+B723+B737+B770</f>
        <v>32155</v>
      </c>
    </row>
    <row r="700" spans="1:2" ht="20.100000000000001" customHeight="1">
      <c r="A700" s="223" t="s">
        <v>610</v>
      </c>
      <c r="B700" s="224">
        <v>80</v>
      </c>
    </row>
    <row r="701" spans="1:2" ht="20.100000000000001" customHeight="1">
      <c r="A701" s="223" t="s">
        <v>116</v>
      </c>
      <c r="B701" s="224">
        <v>13</v>
      </c>
    </row>
    <row r="702" spans="1:2" ht="20.100000000000001" customHeight="1">
      <c r="A702" s="223" t="s">
        <v>117</v>
      </c>
      <c r="B702" s="224"/>
    </row>
    <row r="703" spans="1:2" ht="20.100000000000001" customHeight="1">
      <c r="A703" s="223" t="s">
        <v>118</v>
      </c>
      <c r="B703" s="224"/>
    </row>
    <row r="704" spans="1:2" ht="20.100000000000001" customHeight="1">
      <c r="A704" s="223" t="s">
        <v>611</v>
      </c>
      <c r="B704" s="224"/>
    </row>
    <row r="705" spans="1:2" ht="20.100000000000001" customHeight="1">
      <c r="A705" s="223" t="s">
        <v>612</v>
      </c>
      <c r="B705" s="224"/>
    </row>
    <row r="706" spans="1:2" ht="20.100000000000001" customHeight="1">
      <c r="A706" s="223" t="s">
        <v>613</v>
      </c>
      <c r="B706" s="224"/>
    </row>
    <row r="707" spans="1:2" ht="20.100000000000001" customHeight="1">
      <c r="A707" s="223" t="s">
        <v>614</v>
      </c>
      <c r="B707" s="224"/>
    </row>
    <row r="708" spans="1:2" ht="20.100000000000001" customHeight="1">
      <c r="A708" s="223" t="s">
        <v>615</v>
      </c>
      <c r="B708" s="224"/>
    </row>
    <row r="709" spans="1:2" ht="20.100000000000001" customHeight="1">
      <c r="A709" s="223" t="s">
        <v>616</v>
      </c>
      <c r="B709" s="224">
        <v>67</v>
      </c>
    </row>
    <row r="710" spans="1:2" ht="20.100000000000001" customHeight="1">
      <c r="A710" s="223" t="s">
        <v>617</v>
      </c>
      <c r="B710" s="224">
        <v>20</v>
      </c>
    </row>
    <row r="711" spans="1:2" ht="20.100000000000001" customHeight="1">
      <c r="A711" s="223" t="s">
        <v>618</v>
      </c>
      <c r="B711" s="224"/>
    </row>
    <row r="712" spans="1:2" ht="20.100000000000001" customHeight="1">
      <c r="A712" s="223" t="s">
        <v>619</v>
      </c>
      <c r="B712" s="224"/>
    </row>
    <row r="713" spans="1:2" ht="20.100000000000001" customHeight="1">
      <c r="A713" s="223" t="s">
        <v>620</v>
      </c>
      <c r="B713" s="224">
        <v>20</v>
      </c>
    </row>
    <row r="714" spans="1:2" ht="20.100000000000001" customHeight="1">
      <c r="A714" s="223" t="s">
        <v>621</v>
      </c>
      <c r="B714" s="224">
        <v>4055</v>
      </c>
    </row>
    <row r="715" spans="1:2" ht="20.100000000000001" customHeight="1">
      <c r="A715" s="223" t="s">
        <v>622</v>
      </c>
      <c r="B715" s="224">
        <v>36</v>
      </c>
    </row>
    <row r="716" spans="1:2" ht="20.100000000000001" customHeight="1">
      <c r="A716" s="223" t="s">
        <v>623</v>
      </c>
      <c r="B716" s="224">
        <v>3644</v>
      </c>
    </row>
    <row r="717" spans="1:2" ht="20.100000000000001" customHeight="1">
      <c r="A717" s="223" t="s">
        <v>624</v>
      </c>
      <c r="B717" s="224"/>
    </row>
    <row r="718" spans="1:2" ht="20.100000000000001" customHeight="1">
      <c r="A718" s="223" t="s">
        <v>625</v>
      </c>
      <c r="B718" s="224"/>
    </row>
    <row r="719" spans="1:2" ht="20.100000000000001" customHeight="1">
      <c r="A719" s="223" t="s">
        <v>626</v>
      </c>
      <c r="B719" s="224"/>
    </row>
    <row r="720" spans="1:2" ht="20.100000000000001" customHeight="1">
      <c r="A720" s="223" t="s">
        <v>627</v>
      </c>
      <c r="B720" s="224"/>
    </row>
    <row r="721" spans="1:2" ht="20.100000000000001" customHeight="1">
      <c r="A721" s="223" t="s">
        <v>628</v>
      </c>
      <c r="B721" s="224">
        <v>60</v>
      </c>
    </row>
    <row r="722" spans="1:2" ht="20.100000000000001" customHeight="1">
      <c r="A722" s="223" t="s">
        <v>629</v>
      </c>
      <c r="B722" s="224">
        <v>315</v>
      </c>
    </row>
    <row r="723" spans="1:2" ht="20.100000000000001" customHeight="1">
      <c r="A723" s="223" t="s">
        <v>630</v>
      </c>
      <c r="B723" s="224">
        <v>100</v>
      </c>
    </row>
    <row r="724" spans="1:2" ht="20.100000000000001" customHeight="1">
      <c r="A724" s="223" t="s">
        <v>631</v>
      </c>
      <c r="B724" s="224"/>
    </row>
    <row r="725" spans="1:2" ht="20.100000000000001" customHeight="1">
      <c r="A725" s="223" t="s">
        <v>632</v>
      </c>
      <c r="B725" s="224">
        <v>100</v>
      </c>
    </row>
    <row r="726" spans="1:2" ht="20.100000000000001" customHeight="1">
      <c r="A726" s="223" t="s">
        <v>633</v>
      </c>
      <c r="B726" s="224"/>
    </row>
    <row r="727" spans="1:2" ht="20.100000000000001" customHeight="1">
      <c r="A727" s="223" t="s">
        <v>634</v>
      </c>
      <c r="B727" s="224"/>
    </row>
    <row r="728" spans="1:2" ht="20.100000000000001" customHeight="1">
      <c r="A728" s="223" t="s">
        <v>635</v>
      </c>
      <c r="B728" s="224"/>
    </row>
    <row r="729" spans="1:2" ht="20.100000000000001" customHeight="1">
      <c r="A729" s="223" t="s">
        <v>636</v>
      </c>
      <c r="B729" s="224"/>
    </row>
    <row r="730" spans="1:2" ht="20.100000000000001" customHeight="1">
      <c r="A730" s="223" t="s">
        <v>637</v>
      </c>
      <c r="B730" s="224"/>
    </row>
    <row r="731" spans="1:2" ht="20.100000000000001" customHeight="1">
      <c r="A731" s="223" t="s">
        <v>638</v>
      </c>
      <c r="B731" s="224"/>
    </row>
    <row r="732" spans="1:2" ht="20.100000000000001" customHeight="1">
      <c r="A732" s="223" t="s">
        <v>639</v>
      </c>
      <c r="B732" s="224"/>
    </row>
    <row r="733" spans="1:2" ht="20.100000000000001" customHeight="1">
      <c r="A733" s="223" t="s">
        <v>640</v>
      </c>
      <c r="B733" s="224"/>
    </row>
    <row r="734" spans="1:2" ht="20.100000000000001" customHeight="1">
      <c r="A734" s="223" t="s">
        <v>641</v>
      </c>
      <c r="B734" s="224"/>
    </row>
    <row r="735" spans="1:2" ht="20.100000000000001" customHeight="1">
      <c r="A735" s="223" t="s">
        <v>642</v>
      </c>
      <c r="B735" s="224"/>
    </row>
    <row r="736" spans="1:2" ht="20.100000000000001" customHeight="1">
      <c r="A736" s="223" t="s">
        <v>643</v>
      </c>
      <c r="B736" s="224"/>
    </row>
    <row r="737" spans="1:2" ht="20.100000000000001" customHeight="1">
      <c r="A737" s="223" t="s">
        <v>644</v>
      </c>
      <c r="B737" s="224">
        <v>2</v>
      </c>
    </row>
    <row r="738" spans="1:2" ht="20.100000000000001" customHeight="1">
      <c r="A738" s="223" t="s">
        <v>645</v>
      </c>
      <c r="B738" s="224">
        <v>2</v>
      </c>
    </row>
    <row r="739" spans="1:2" ht="20.100000000000001" customHeight="1">
      <c r="A739" s="223" t="s">
        <v>646</v>
      </c>
      <c r="B739" s="224"/>
    </row>
    <row r="740" spans="1:2" ht="20.100000000000001" customHeight="1">
      <c r="A740" s="223" t="s">
        <v>647</v>
      </c>
      <c r="B740" s="224"/>
    </row>
    <row r="741" spans="1:2" ht="20.100000000000001" customHeight="1">
      <c r="A741" s="223" t="s">
        <v>648</v>
      </c>
      <c r="B741" s="224"/>
    </row>
    <row r="742" spans="1:2" ht="20.100000000000001" customHeight="1">
      <c r="A742" s="223" t="s">
        <v>649</v>
      </c>
      <c r="B742" s="224"/>
    </row>
    <row r="743" spans="1:2" ht="20.100000000000001" customHeight="1">
      <c r="A743" s="223" t="s">
        <v>650</v>
      </c>
      <c r="B743" s="224"/>
    </row>
    <row r="744" spans="1:2" ht="20.100000000000001" customHeight="1">
      <c r="A744" s="223" t="s">
        <v>651</v>
      </c>
      <c r="B744" s="224"/>
    </row>
    <row r="745" spans="1:2" ht="20.100000000000001" customHeight="1">
      <c r="A745" s="223" t="s">
        <v>652</v>
      </c>
      <c r="B745" s="224"/>
    </row>
    <row r="746" spans="1:2" ht="20.100000000000001" customHeight="1">
      <c r="A746" s="223" t="s">
        <v>653</v>
      </c>
      <c r="B746" s="224"/>
    </row>
    <row r="747" spans="1:2" ht="20.100000000000001" customHeight="1">
      <c r="A747" s="223" t="s">
        <v>654</v>
      </c>
      <c r="B747" s="224"/>
    </row>
    <row r="748" spans="1:2" ht="20.100000000000001" customHeight="1">
      <c r="A748" s="223" t="s">
        <v>655</v>
      </c>
      <c r="B748" s="224"/>
    </row>
    <row r="749" spans="1:2" ht="20.100000000000001" customHeight="1">
      <c r="A749" s="223" t="s">
        <v>656</v>
      </c>
      <c r="B749" s="224"/>
    </row>
    <row r="750" spans="1:2" ht="20.100000000000001" customHeight="1">
      <c r="A750" s="223" t="s">
        <v>657</v>
      </c>
      <c r="B750" s="224"/>
    </row>
    <row r="751" spans="1:2" ht="20.100000000000001" customHeight="1">
      <c r="A751" s="223" t="s">
        <v>658</v>
      </c>
      <c r="B751" s="224"/>
    </row>
    <row r="752" spans="1:2" ht="20.100000000000001" customHeight="1">
      <c r="A752" s="223" t="s">
        <v>659</v>
      </c>
      <c r="B752" s="224"/>
    </row>
    <row r="753" spans="1:2" ht="20.100000000000001" customHeight="1">
      <c r="A753" s="223" t="s">
        <v>660</v>
      </c>
      <c r="B753" s="224"/>
    </row>
    <row r="754" spans="1:2" ht="20.100000000000001" customHeight="1">
      <c r="A754" s="223" t="s">
        <v>661</v>
      </c>
      <c r="B754" s="224"/>
    </row>
    <row r="755" spans="1:2" ht="20.100000000000001" customHeight="1">
      <c r="A755" s="223" t="s">
        <v>662</v>
      </c>
      <c r="B755" s="224"/>
    </row>
    <row r="756" spans="1:2" ht="20.100000000000001" customHeight="1">
      <c r="A756" s="223" t="s">
        <v>663</v>
      </c>
      <c r="B756" s="224"/>
    </row>
    <row r="757" spans="1:2" ht="20.100000000000001" customHeight="1">
      <c r="A757" s="223" t="s">
        <v>664</v>
      </c>
      <c r="B757" s="224"/>
    </row>
    <row r="758" spans="1:2" ht="20.100000000000001" customHeight="1">
      <c r="A758" s="223" t="s">
        <v>665</v>
      </c>
      <c r="B758" s="224"/>
    </row>
    <row r="759" spans="1:2" ht="20.100000000000001" customHeight="1">
      <c r="A759" s="223" t="s">
        <v>666</v>
      </c>
      <c r="B759" s="224"/>
    </row>
    <row r="760" spans="1:2" ht="20.100000000000001" customHeight="1">
      <c r="A760" s="223" t="s">
        <v>116</v>
      </c>
      <c r="B760" s="224"/>
    </row>
    <row r="761" spans="1:2" ht="20.100000000000001" customHeight="1">
      <c r="A761" s="223" t="s">
        <v>117</v>
      </c>
      <c r="B761" s="224"/>
    </row>
    <row r="762" spans="1:2" ht="20.100000000000001" customHeight="1">
      <c r="A762" s="223" t="s">
        <v>118</v>
      </c>
      <c r="B762" s="224"/>
    </row>
    <row r="763" spans="1:2" ht="20.100000000000001" customHeight="1">
      <c r="A763" s="223" t="s">
        <v>667</v>
      </c>
      <c r="B763" s="224"/>
    </row>
    <row r="764" spans="1:2" ht="20.100000000000001" customHeight="1">
      <c r="A764" s="223" t="s">
        <v>668</v>
      </c>
      <c r="B764" s="224"/>
    </row>
    <row r="765" spans="1:2" ht="20.100000000000001" customHeight="1">
      <c r="A765" s="223" t="s">
        <v>669</v>
      </c>
      <c r="B765" s="224"/>
    </row>
    <row r="766" spans="1:2" ht="20.100000000000001" customHeight="1">
      <c r="A766" s="223" t="s">
        <v>157</v>
      </c>
      <c r="B766" s="224"/>
    </row>
    <row r="767" spans="1:2" ht="20.100000000000001" customHeight="1">
      <c r="A767" s="223" t="s">
        <v>670</v>
      </c>
      <c r="B767" s="224"/>
    </row>
    <row r="768" spans="1:2" ht="20.100000000000001" customHeight="1">
      <c r="A768" s="223" t="s">
        <v>125</v>
      </c>
      <c r="B768" s="224"/>
    </row>
    <row r="769" spans="1:2" ht="20.100000000000001" customHeight="1">
      <c r="A769" s="223" t="s">
        <v>671</v>
      </c>
      <c r="B769" s="224"/>
    </row>
    <row r="770" spans="1:2" ht="20.100000000000001" customHeight="1">
      <c r="A770" s="223" t="s">
        <v>672</v>
      </c>
      <c r="B770" s="224">
        <v>27898</v>
      </c>
    </row>
    <row r="771" spans="1:2" ht="20.100000000000001" customHeight="1">
      <c r="A771" s="223" t="s">
        <v>57</v>
      </c>
      <c r="B771" s="224">
        <f>B772+B783+B784+B787+B788+B789</f>
        <v>5761</v>
      </c>
    </row>
    <row r="772" spans="1:2" ht="20.100000000000001" customHeight="1">
      <c r="A772" s="223" t="s">
        <v>673</v>
      </c>
      <c r="B772" s="224">
        <v>538</v>
      </c>
    </row>
    <row r="773" spans="1:2" ht="20.100000000000001" customHeight="1">
      <c r="A773" s="223" t="s">
        <v>116</v>
      </c>
      <c r="B773" s="224">
        <v>262</v>
      </c>
    </row>
    <row r="774" spans="1:2" ht="20.100000000000001" customHeight="1">
      <c r="A774" s="223" t="s">
        <v>117</v>
      </c>
      <c r="B774" s="224">
        <v>36</v>
      </c>
    </row>
    <row r="775" spans="1:2" ht="20.100000000000001" customHeight="1">
      <c r="A775" s="223" t="s">
        <v>118</v>
      </c>
      <c r="B775" s="224"/>
    </row>
    <row r="776" spans="1:2" ht="20.100000000000001" customHeight="1">
      <c r="A776" s="223" t="s">
        <v>674</v>
      </c>
      <c r="B776" s="224">
        <v>220</v>
      </c>
    </row>
    <row r="777" spans="1:2" ht="20.100000000000001" customHeight="1">
      <c r="A777" s="223" t="s">
        <v>675</v>
      </c>
      <c r="B777" s="224"/>
    </row>
    <row r="778" spans="1:2" ht="20.100000000000001" customHeight="1">
      <c r="A778" s="223" t="s">
        <v>676</v>
      </c>
      <c r="B778" s="224"/>
    </row>
    <row r="779" spans="1:2" ht="20.100000000000001" customHeight="1">
      <c r="A779" s="223" t="s">
        <v>677</v>
      </c>
      <c r="B779" s="224"/>
    </row>
    <row r="780" spans="1:2" ht="20.100000000000001" customHeight="1">
      <c r="A780" s="223" t="s">
        <v>678</v>
      </c>
      <c r="B780" s="224"/>
    </row>
    <row r="781" spans="1:2" ht="20.100000000000001" customHeight="1">
      <c r="A781" s="223" t="s">
        <v>679</v>
      </c>
      <c r="B781" s="224"/>
    </row>
    <row r="782" spans="1:2" ht="20.100000000000001" customHeight="1">
      <c r="A782" s="223" t="s">
        <v>680</v>
      </c>
      <c r="B782" s="224">
        <v>20</v>
      </c>
    </row>
    <row r="783" spans="1:2" ht="20.100000000000001" customHeight="1">
      <c r="A783" s="223" t="s">
        <v>681</v>
      </c>
      <c r="B783" s="224">
        <v>105</v>
      </c>
    </row>
    <row r="784" spans="1:2" ht="20.100000000000001" customHeight="1">
      <c r="A784" s="223" t="s">
        <v>682</v>
      </c>
      <c r="B784" s="224">
        <v>81</v>
      </c>
    </row>
    <row r="785" spans="1:2" ht="20.100000000000001" customHeight="1">
      <c r="A785" s="223" t="s">
        <v>683</v>
      </c>
      <c r="B785" s="224"/>
    </row>
    <row r="786" spans="1:2" ht="20.100000000000001" customHeight="1">
      <c r="A786" s="223" t="s">
        <v>684</v>
      </c>
      <c r="B786" s="224">
        <v>81</v>
      </c>
    </row>
    <row r="787" spans="1:2" ht="20.100000000000001" customHeight="1">
      <c r="A787" s="223" t="s">
        <v>685</v>
      </c>
      <c r="B787" s="224">
        <v>4895</v>
      </c>
    </row>
    <row r="788" spans="1:2" ht="20.100000000000001" customHeight="1">
      <c r="A788" s="223" t="s">
        <v>686</v>
      </c>
      <c r="B788" s="224">
        <v>12</v>
      </c>
    </row>
    <row r="789" spans="1:2" ht="20.100000000000001" customHeight="1">
      <c r="A789" s="223" t="s">
        <v>687</v>
      </c>
      <c r="B789" s="224">
        <v>130</v>
      </c>
    </row>
    <row r="790" spans="1:2" ht="20.100000000000001" customHeight="1">
      <c r="A790" s="223" t="s">
        <v>58</v>
      </c>
      <c r="B790" s="224">
        <f>B791+B817+B839+B867+B878+B885+B891+B894</f>
        <v>4638</v>
      </c>
    </row>
    <row r="791" spans="1:2" ht="20.100000000000001" customHeight="1">
      <c r="A791" s="223" t="s">
        <v>688</v>
      </c>
      <c r="B791" s="224">
        <v>125</v>
      </c>
    </row>
    <row r="792" spans="1:2" ht="20.100000000000001" customHeight="1">
      <c r="A792" s="223" t="s">
        <v>116</v>
      </c>
      <c r="B792" s="224"/>
    </row>
    <row r="793" spans="1:2" ht="20.100000000000001" customHeight="1">
      <c r="A793" s="223" t="s">
        <v>117</v>
      </c>
      <c r="B793" s="224"/>
    </row>
    <row r="794" spans="1:2" ht="20.100000000000001" customHeight="1">
      <c r="A794" s="223" t="s">
        <v>118</v>
      </c>
      <c r="B794" s="224"/>
    </row>
    <row r="795" spans="1:2" ht="20.100000000000001" customHeight="1">
      <c r="A795" s="223" t="s">
        <v>125</v>
      </c>
      <c r="B795" s="224"/>
    </row>
    <row r="796" spans="1:2" ht="20.100000000000001" customHeight="1">
      <c r="A796" s="223" t="s">
        <v>689</v>
      </c>
      <c r="B796" s="224"/>
    </row>
    <row r="797" spans="1:2" ht="20.100000000000001" customHeight="1">
      <c r="A797" s="223" t="s">
        <v>690</v>
      </c>
      <c r="B797" s="224"/>
    </row>
    <row r="798" spans="1:2" ht="20.100000000000001" customHeight="1">
      <c r="A798" s="223" t="s">
        <v>691</v>
      </c>
      <c r="B798" s="224">
        <v>10</v>
      </c>
    </row>
    <row r="799" spans="1:2" ht="20.100000000000001" customHeight="1">
      <c r="A799" s="223" t="s">
        <v>692</v>
      </c>
      <c r="B799" s="224"/>
    </row>
    <row r="800" spans="1:2" ht="20.100000000000001" customHeight="1">
      <c r="A800" s="223" t="s">
        <v>693</v>
      </c>
      <c r="B800" s="224"/>
    </row>
    <row r="801" spans="1:2" ht="20.100000000000001" customHeight="1">
      <c r="A801" s="223" t="s">
        <v>694</v>
      </c>
      <c r="B801" s="224"/>
    </row>
    <row r="802" spans="1:2" ht="20.100000000000001" customHeight="1">
      <c r="A802" s="223" t="s">
        <v>695</v>
      </c>
      <c r="B802" s="224"/>
    </row>
    <row r="803" spans="1:2" ht="20.100000000000001" customHeight="1">
      <c r="A803" s="223" t="s">
        <v>696</v>
      </c>
      <c r="B803" s="224"/>
    </row>
    <row r="804" spans="1:2" ht="20.100000000000001" customHeight="1">
      <c r="A804" s="223" t="s">
        <v>697</v>
      </c>
      <c r="B804" s="224">
        <v>7</v>
      </c>
    </row>
    <row r="805" spans="1:2" ht="20.100000000000001" customHeight="1">
      <c r="A805" s="223" t="s">
        <v>698</v>
      </c>
      <c r="B805" s="224"/>
    </row>
    <row r="806" spans="1:2" ht="20.100000000000001" customHeight="1">
      <c r="A806" s="223" t="s">
        <v>699</v>
      </c>
      <c r="B806" s="224"/>
    </row>
    <row r="807" spans="1:2" ht="20.100000000000001" customHeight="1">
      <c r="A807" s="223" t="s">
        <v>700</v>
      </c>
      <c r="B807" s="224">
        <v>5</v>
      </c>
    </row>
    <row r="808" spans="1:2" ht="20.100000000000001" customHeight="1">
      <c r="A808" s="223" t="s">
        <v>701</v>
      </c>
      <c r="B808" s="224"/>
    </row>
    <row r="809" spans="1:2" ht="20.100000000000001" customHeight="1">
      <c r="A809" s="223" t="s">
        <v>702</v>
      </c>
      <c r="B809" s="224"/>
    </row>
    <row r="810" spans="1:2" ht="20.100000000000001" customHeight="1">
      <c r="A810" s="223" t="s">
        <v>703</v>
      </c>
      <c r="B810" s="224"/>
    </row>
    <row r="811" spans="1:2" ht="20.100000000000001" customHeight="1">
      <c r="A811" s="223" t="s">
        <v>704</v>
      </c>
      <c r="B811" s="224"/>
    </row>
    <row r="812" spans="1:2" ht="20.100000000000001" customHeight="1">
      <c r="A812" s="223" t="s">
        <v>705</v>
      </c>
      <c r="B812" s="224"/>
    </row>
    <row r="813" spans="1:2" ht="20.100000000000001" customHeight="1">
      <c r="A813" s="223" t="s">
        <v>706</v>
      </c>
      <c r="B813" s="224"/>
    </row>
    <row r="814" spans="1:2" ht="20.100000000000001" customHeight="1">
      <c r="A814" s="223" t="s">
        <v>707</v>
      </c>
      <c r="B814" s="224"/>
    </row>
    <row r="815" spans="1:2" ht="20.100000000000001" customHeight="1">
      <c r="A815" s="223" t="s">
        <v>708</v>
      </c>
      <c r="B815" s="224"/>
    </row>
    <row r="816" spans="1:2" ht="20.100000000000001" customHeight="1">
      <c r="A816" s="223" t="s">
        <v>709</v>
      </c>
      <c r="B816" s="224">
        <v>103</v>
      </c>
    </row>
    <row r="817" spans="1:2" ht="20.100000000000001" customHeight="1">
      <c r="A817" s="223" t="s">
        <v>710</v>
      </c>
      <c r="B817" s="224">
        <v>115</v>
      </c>
    </row>
    <row r="818" spans="1:2" ht="20.100000000000001" customHeight="1">
      <c r="A818" s="223" t="s">
        <v>116</v>
      </c>
      <c r="B818" s="224"/>
    </row>
    <row r="819" spans="1:2" ht="20.100000000000001" customHeight="1">
      <c r="A819" s="223" t="s">
        <v>117</v>
      </c>
      <c r="B819" s="224"/>
    </row>
    <row r="820" spans="1:2" ht="20.100000000000001" customHeight="1">
      <c r="A820" s="223" t="s">
        <v>118</v>
      </c>
      <c r="B820" s="224"/>
    </row>
    <row r="821" spans="1:2" ht="20.100000000000001" customHeight="1">
      <c r="A821" s="223" t="s">
        <v>711</v>
      </c>
      <c r="B821" s="224"/>
    </row>
    <row r="822" spans="1:2" ht="20.100000000000001" customHeight="1">
      <c r="A822" s="223" t="s">
        <v>712</v>
      </c>
      <c r="B822" s="224"/>
    </row>
    <row r="823" spans="1:2" ht="20.100000000000001" customHeight="1">
      <c r="A823" s="223" t="s">
        <v>713</v>
      </c>
      <c r="B823" s="224"/>
    </row>
    <row r="824" spans="1:2" ht="20.100000000000001" customHeight="1">
      <c r="A824" s="223" t="s">
        <v>714</v>
      </c>
      <c r="B824" s="224">
        <v>38</v>
      </c>
    </row>
    <row r="825" spans="1:2" ht="20.100000000000001" customHeight="1">
      <c r="A825" s="223" t="s">
        <v>715</v>
      </c>
      <c r="B825" s="224"/>
    </row>
    <row r="826" spans="1:2" ht="20.100000000000001" customHeight="1">
      <c r="A826" s="223" t="s">
        <v>716</v>
      </c>
      <c r="B826" s="224">
        <v>2</v>
      </c>
    </row>
    <row r="827" spans="1:2" ht="20.100000000000001" customHeight="1">
      <c r="A827" s="223" t="s">
        <v>717</v>
      </c>
      <c r="B827" s="224"/>
    </row>
    <row r="828" spans="1:2" ht="20.100000000000001" customHeight="1">
      <c r="A828" s="223" t="s">
        <v>718</v>
      </c>
      <c r="B828" s="224"/>
    </row>
    <row r="829" spans="1:2" ht="20.100000000000001" customHeight="1">
      <c r="A829" s="223" t="s">
        <v>719</v>
      </c>
      <c r="B829" s="224"/>
    </row>
    <row r="830" spans="1:2" ht="20.100000000000001" customHeight="1">
      <c r="A830" s="223" t="s">
        <v>720</v>
      </c>
      <c r="B830" s="224"/>
    </row>
    <row r="831" spans="1:2" ht="20.100000000000001" customHeight="1">
      <c r="A831" s="223" t="s">
        <v>721</v>
      </c>
      <c r="B831" s="224"/>
    </row>
    <row r="832" spans="1:2" ht="20.100000000000001" customHeight="1">
      <c r="A832" s="223" t="s">
        <v>722</v>
      </c>
      <c r="B832" s="224"/>
    </row>
    <row r="833" spans="1:2" ht="20.100000000000001" customHeight="1">
      <c r="A833" s="223" t="s">
        <v>723</v>
      </c>
      <c r="B833" s="224"/>
    </row>
    <row r="834" spans="1:2" ht="20.100000000000001" customHeight="1">
      <c r="A834" s="223" t="s">
        <v>724</v>
      </c>
      <c r="B834" s="224"/>
    </row>
    <row r="835" spans="1:2" ht="20.100000000000001" customHeight="1">
      <c r="A835" s="223" t="s">
        <v>725</v>
      </c>
      <c r="B835" s="224">
        <v>75</v>
      </c>
    </row>
    <row r="836" spans="1:2" ht="20.100000000000001" customHeight="1">
      <c r="A836" s="223" t="s">
        <v>726</v>
      </c>
      <c r="B836" s="224"/>
    </row>
    <row r="837" spans="1:2" ht="20.100000000000001" customHeight="1">
      <c r="A837" s="223" t="s">
        <v>695</v>
      </c>
      <c r="B837" s="224"/>
    </row>
    <row r="838" spans="1:2" ht="20.100000000000001" customHeight="1">
      <c r="A838" s="223" t="s">
        <v>727</v>
      </c>
      <c r="B838" s="224"/>
    </row>
    <row r="839" spans="1:2" ht="20.100000000000001" customHeight="1">
      <c r="A839" s="223" t="s">
        <v>728</v>
      </c>
      <c r="B839" s="224">
        <v>83</v>
      </c>
    </row>
    <row r="840" spans="1:2" ht="20.100000000000001" customHeight="1">
      <c r="A840" s="223" t="s">
        <v>116</v>
      </c>
      <c r="B840" s="224"/>
    </row>
    <row r="841" spans="1:2" ht="20.100000000000001" customHeight="1">
      <c r="A841" s="223" t="s">
        <v>117</v>
      </c>
      <c r="B841" s="224">
        <v>5</v>
      </c>
    </row>
    <row r="842" spans="1:2" ht="20.100000000000001" customHeight="1">
      <c r="A842" s="223" t="s">
        <v>118</v>
      </c>
      <c r="B842" s="224"/>
    </row>
    <row r="843" spans="1:2" ht="20.100000000000001" customHeight="1">
      <c r="A843" s="223" t="s">
        <v>729</v>
      </c>
      <c r="B843" s="224"/>
    </row>
    <row r="844" spans="1:2" ht="20.100000000000001" customHeight="1">
      <c r="A844" s="223" t="s">
        <v>730</v>
      </c>
      <c r="B844" s="224"/>
    </row>
    <row r="845" spans="1:2" ht="20.100000000000001" customHeight="1">
      <c r="A845" s="223" t="s">
        <v>731</v>
      </c>
      <c r="B845" s="224">
        <v>2</v>
      </c>
    </row>
    <row r="846" spans="1:2" ht="20.100000000000001" customHeight="1">
      <c r="A846" s="223" t="s">
        <v>732</v>
      </c>
      <c r="B846" s="224"/>
    </row>
    <row r="847" spans="1:2" ht="20.100000000000001" customHeight="1">
      <c r="A847" s="223" t="s">
        <v>733</v>
      </c>
      <c r="B847" s="224"/>
    </row>
    <row r="848" spans="1:2" ht="20.100000000000001" customHeight="1">
      <c r="A848" s="223" t="s">
        <v>734</v>
      </c>
      <c r="B848" s="224"/>
    </row>
    <row r="849" spans="1:2" ht="20.100000000000001" customHeight="1">
      <c r="A849" s="223" t="s">
        <v>735</v>
      </c>
      <c r="B849" s="224">
        <v>7</v>
      </c>
    </row>
    <row r="850" spans="1:2" ht="20.100000000000001" customHeight="1">
      <c r="A850" s="223" t="s">
        <v>736</v>
      </c>
      <c r="B850" s="224"/>
    </row>
    <row r="851" spans="1:2" ht="20.100000000000001" customHeight="1">
      <c r="A851" s="223" t="s">
        <v>737</v>
      </c>
      <c r="B851" s="224">
        <v>2</v>
      </c>
    </row>
    <row r="852" spans="1:2" ht="20.100000000000001" customHeight="1">
      <c r="A852" s="223" t="s">
        <v>738</v>
      </c>
      <c r="B852" s="224"/>
    </row>
    <row r="853" spans="1:2" ht="20.100000000000001" customHeight="1">
      <c r="A853" s="223" t="s">
        <v>739</v>
      </c>
      <c r="B853" s="224">
        <v>31</v>
      </c>
    </row>
    <row r="854" spans="1:2" ht="20.100000000000001" customHeight="1">
      <c r="A854" s="223" t="s">
        <v>740</v>
      </c>
      <c r="B854" s="224">
        <v>35</v>
      </c>
    </row>
    <row r="855" spans="1:2" ht="20.100000000000001" customHeight="1">
      <c r="A855" s="223" t="s">
        <v>741</v>
      </c>
      <c r="B855" s="224"/>
    </row>
    <row r="856" spans="1:2" ht="20.100000000000001" customHeight="1">
      <c r="A856" s="223" t="s">
        <v>742</v>
      </c>
      <c r="B856" s="224"/>
    </row>
    <row r="857" spans="1:2" ht="20.100000000000001" customHeight="1">
      <c r="A857" s="223" t="s">
        <v>743</v>
      </c>
      <c r="B857" s="224"/>
    </row>
    <row r="858" spans="1:2" ht="20.100000000000001" customHeight="1">
      <c r="A858" s="223" t="s">
        <v>744</v>
      </c>
      <c r="B858" s="224"/>
    </row>
    <row r="859" spans="1:2" ht="20.100000000000001" customHeight="1">
      <c r="A859" s="223" t="s">
        <v>745</v>
      </c>
      <c r="B859" s="224"/>
    </row>
    <row r="860" spans="1:2" ht="20.100000000000001" customHeight="1">
      <c r="A860" s="223" t="s">
        <v>746</v>
      </c>
      <c r="B860" s="224"/>
    </row>
    <row r="861" spans="1:2" ht="20.100000000000001" customHeight="1">
      <c r="A861" s="223" t="s">
        <v>722</v>
      </c>
      <c r="B861" s="224"/>
    </row>
    <row r="862" spans="1:2" ht="20.100000000000001" customHeight="1">
      <c r="A862" s="223" t="s">
        <v>747</v>
      </c>
      <c r="B862" s="224">
        <v>1</v>
      </c>
    </row>
    <row r="863" spans="1:2" ht="20.100000000000001" customHeight="1">
      <c r="A863" s="223" t="s">
        <v>748</v>
      </c>
      <c r="B863" s="224"/>
    </row>
    <row r="864" spans="1:2" ht="20.100000000000001" customHeight="1">
      <c r="A864" s="223" t="s">
        <v>749</v>
      </c>
      <c r="B864" s="224"/>
    </row>
    <row r="865" spans="1:2" ht="20.100000000000001" customHeight="1">
      <c r="A865" s="223" t="s">
        <v>750</v>
      </c>
      <c r="B865" s="224"/>
    </row>
    <row r="866" spans="1:2" ht="20.100000000000001" customHeight="1">
      <c r="A866" s="223" t="s">
        <v>751</v>
      </c>
      <c r="B866" s="224"/>
    </row>
    <row r="867" spans="1:2" ht="20.100000000000001" customHeight="1">
      <c r="A867" s="223" t="s">
        <v>752</v>
      </c>
      <c r="B867" s="224">
        <v>3039</v>
      </c>
    </row>
    <row r="868" spans="1:2" ht="20.100000000000001" customHeight="1">
      <c r="A868" s="223" t="s">
        <v>116</v>
      </c>
      <c r="B868" s="224">
        <v>1</v>
      </c>
    </row>
    <row r="869" spans="1:2" ht="20.100000000000001" customHeight="1">
      <c r="A869" s="223" t="s">
        <v>117</v>
      </c>
      <c r="B869" s="224"/>
    </row>
    <row r="870" spans="1:2" ht="20.100000000000001" customHeight="1">
      <c r="A870" s="223" t="s">
        <v>118</v>
      </c>
      <c r="B870" s="224"/>
    </row>
    <row r="871" spans="1:2" ht="20.100000000000001" customHeight="1">
      <c r="A871" s="223" t="s">
        <v>753</v>
      </c>
      <c r="B871" s="224"/>
    </row>
    <row r="872" spans="1:2" ht="20.100000000000001" customHeight="1">
      <c r="A872" s="223" t="s">
        <v>754</v>
      </c>
      <c r="B872" s="224">
        <v>3035</v>
      </c>
    </row>
    <row r="873" spans="1:2" ht="20.100000000000001" customHeight="1">
      <c r="A873" s="223" t="s">
        <v>755</v>
      </c>
      <c r="B873" s="224"/>
    </row>
    <row r="874" spans="1:2" ht="20.100000000000001" customHeight="1">
      <c r="A874" s="223" t="s">
        <v>756</v>
      </c>
      <c r="B874" s="224"/>
    </row>
    <row r="875" spans="1:2" ht="20.100000000000001" customHeight="1">
      <c r="A875" s="223" t="s">
        <v>757</v>
      </c>
      <c r="B875" s="224"/>
    </row>
    <row r="876" spans="1:2" ht="20.100000000000001" customHeight="1">
      <c r="A876" s="223" t="s">
        <v>125</v>
      </c>
      <c r="B876" s="224"/>
    </row>
    <row r="877" spans="1:2" ht="20.100000000000001" customHeight="1">
      <c r="A877" s="223" t="s">
        <v>758</v>
      </c>
      <c r="B877" s="224">
        <v>3</v>
      </c>
    </row>
    <row r="878" spans="1:2" ht="20.100000000000001" customHeight="1">
      <c r="A878" s="223" t="s">
        <v>759</v>
      </c>
      <c r="B878" s="224">
        <v>1116</v>
      </c>
    </row>
    <row r="879" spans="1:2" ht="20.100000000000001" customHeight="1">
      <c r="A879" s="223" t="s">
        <v>760</v>
      </c>
      <c r="B879" s="224">
        <v>15</v>
      </c>
    </row>
    <row r="880" spans="1:2" ht="20.100000000000001" customHeight="1">
      <c r="A880" s="223" t="s">
        <v>761</v>
      </c>
      <c r="B880" s="224"/>
    </row>
    <row r="881" spans="1:2" ht="20.100000000000001" customHeight="1">
      <c r="A881" s="223" t="s">
        <v>762</v>
      </c>
      <c r="B881" s="224">
        <v>1101</v>
      </c>
    </row>
    <row r="882" spans="1:2" ht="20.100000000000001" customHeight="1">
      <c r="A882" s="223" t="s">
        <v>763</v>
      </c>
      <c r="B882" s="224"/>
    </row>
    <row r="883" spans="1:2" ht="20.100000000000001" customHeight="1">
      <c r="A883" s="223" t="s">
        <v>764</v>
      </c>
      <c r="B883" s="224"/>
    </row>
    <row r="884" spans="1:2" ht="20.100000000000001" customHeight="1">
      <c r="A884" s="223" t="s">
        <v>765</v>
      </c>
      <c r="B884" s="224"/>
    </row>
    <row r="885" spans="1:2" ht="20.100000000000001" customHeight="1">
      <c r="A885" s="223" t="s">
        <v>766</v>
      </c>
      <c r="B885" s="224">
        <v>160</v>
      </c>
    </row>
    <row r="886" spans="1:2" ht="20.100000000000001" customHeight="1">
      <c r="A886" s="223" t="s">
        <v>767</v>
      </c>
      <c r="B886" s="224"/>
    </row>
    <row r="887" spans="1:2" ht="20.100000000000001" customHeight="1">
      <c r="A887" s="223" t="s">
        <v>768</v>
      </c>
      <c r="B887" s="224">
        <v>109</v>
      </c>
    </row>
    <row r="888" spans="1:2" ht="20.100000000000001" customHeight="1">
      <c r="A888" s="223" t="s">
        <v>769</v>
      </c>
      <c r="B888" s="224">
        <v>51</v>
      </c>
    </row>
    <row r="889" spans="1:2" ht="20.100000000000001" customHeight="1">
      <c r="A889" s="223" t="s">
        <v>770</v>
      </c>
      <c r="B889" s="224"/>
    </row>
    <row r="890" spans="1:2" ht="20.100000000000001" customHeight="1">
      <c r="A890" s="223" t="s">
        <v>771</v>
      </c>
      <c r="B890" s="224"/>
    </row>
    <row r="891" spans="1:2" ht="20.100000000000001" customHeight="1">
      <c r="A891" s="223" t="s">
        <v>772</v>
      </c>
      <c r="B891" s="224"/>
    </row>
    <row r="892" spans="1:2" ht="20.100000000000001" customHeight="1">
      <c r="A892" s="223" t="s">
        <v>773</v>
      </c>
      <c r="B892" s="224"/>
    </row>
    <row r="893" spans="1:2" ht="20.100000000000001" customHeight="1">
      <c r="A893" s="223" t="s">
        <v>774</v>
      </c>
      <c r="B893" s="224"/>
    </row>
    <row r="894" spans="1:2" ht="20.100000000000001" customHeight="1">
      <c r="A894" s="223" t="s">
        <v>775</v>
      </c>
      <c r="B894" s="224"/>
    </row>
    <row r="895" spans="1:2" ht="20.100000000000001" customHeight="1">
      <c r="A895" s="223" t="s">
        <v>776</v>
      </c>
      <c r="B895" s="224"/>
    </row>
    <row r="896" spans="1:2" ht="20.100000000000001" customHeight="1">
      <c r="A896" s="223" t="s">
        <v>777</v>
      </c>
      <c r="B896" s="224"/>
    </row>
    <row r="897" spans="1:2" ht="20.100000000000001" customHeight="1">
      <c r="A897" s="223" t="s">
        <v>59</v>
      </c>
      <c r="B897" s="224">
        <f>B898+B952</f>
        <v>1182</v>
      </c>
    </row>
    <row r="898" spans="1:2" ht="20.100000000000001" customHeight="1">
      <c r="A898" s="223" t="s">
        <v>778</v>
      </c>
      <c r="B898" s="224">
        <v>777</v>
      </c>
    </row>
    <row r="899" spans="1:2" ht="20.100000000000001" customHeight="1">
      <c r="A899" s="223" t="s">
        <v>116</v>
      </c>
      <c r="B899" s="224"/>
    </row>
    <row r="900" spans="1:2" ht="20.100000000000001" customHeight="1">
      <c r="A900" s="223" t="s">
        <v>117</v>
      </c>
      <c r="B900" s="224"/>
    </row>
    <row r="901" spans="1:2" ht="20.100000000000001" customHeight="1">
      <c r="A901" s="223" t="s">
        <v>118</v>
      </c>
      <c r="B901" s="224"/>
    </row>
    <row r="902" spans="1:2" ht="20.100000000000001" customHeight="1">
      <c r="A902" s="223" t="s">
        <v>779</v>
      </c>
      <c r="B902" s="224"/>
    </row>
    <row r="903" spans="1:2" ht="20.100000000000001" customHeight="1">
      <c r="A903" s="223" t="s">
        <v>780</v>
      </c>
      <c r="B903" s="224">
        <v>637</v>
      </c>
    </row>
    <row r="904" spans="1:2" ht="20.100000000000001" customHeight="1">
      <c r="A904" s="223" t="s">
        <v>781</v>
      </c>
      <c r="B904" s="224"/>
    </row>
    <row r="905" spans="1:2" ht="20.100000000000001" customHeight="1">
      <c r="A905" s="223" t="s">
        <v>782</v>
      </c>
      <c r="B905" s="224"/>
    </row>
    <row r="906" spans="1:2" ht="20.100000000000001" customHeight="1">
      <c r="A906" s="223" t="s">
        <v>783</v>
      </c>
      <c r="B906" s="224"/>
    </row>
    <row r="907" spans="1:2" ht="20.100000000000001" customHeight="1">
      <c r="A907" s="223" t="s">
        <v>784</v>
      </c>
      <c r="B907" s="224"/>
    </row>
    <row r="908" spans="1:2" ht="20.100000000000001" customHeight="1">
      <c r="A908" s="223" t="s">
        <v>785</v>
      </c>
      <c r="B908" s="224"/>
    </row>
    <row r="909" spans="1:2" ht="20.100000000000001" customHeight="1">
      <c r="A909" s="223" t="s">
        <v>786</v>
      </c>
      <c r="B909" s="224"/>
    </row>
    <row r="910" spans="1:2" ht="20.100000000000001" customHeight="1">
      <c r="A910" s="223" t="s">
        <v>787</v>
      </c>
      <c r="B910" s="224"/>
    </row>
    <row r="911" spans="1:2" ht="20.100000000000001" customHeight="1">
      <c r="A911" s="223" t="s">
        <v>788</v>
      </c>
      <c r="B911" s="224"/>
    </row>
    <row r="912" spans="1:2" ht="20.100000000000001" customHeight="1">
      <c r="A912" s="223" t="s">
        <v>789</v>
      </c>
      <c r="B912" s="224"/>
    </row>
    <row r="913" spans="1:2" ht="20.100000000000001" customHeight="1">
      <c r="A913" s="223" t="s">
        <v>790</v>
      </c>
      <c r="B913" s="224"/>
    </row>
    <row r="914" spans="1:2" ht="20.100000000000001" customHeight="1">
      <c r="A914" s="223" t="s">
        <v>791</v>
      </c>
      <c r="B914" s="224"/>
    </row>
    <row r="915" spans="1:2" ht="20.100000000000001" customHeight="1">
      <c r="A915" s="223" t="s">
        <v>792</v>
      </c>
      <c r="B915" s="224"/>
    </row>
    <row r="916" spans="1:2" ht="20.100000000000001" customHeight="1">
      <c r="A916" s="223" t="s">
        <v>793</v>
      </c>
      <c r="B916" s="224"/>
    </row>
    <row r="917" spans="1:2" ht="20.100000000000001" customHeight="1">
      <c r="A917" s="223" t="s">
        <v>794</v>
      </c>
      <c r="B917" s="224"/>
    </row>
    <row r="918" spans="1:2" ht="20.100000000000001" customHeight="1">
      <c r="A918" s="223" t="s">
        <v>795</v>
      </c>
      <c r="B918" s="224"/>
    </row>
    <row r="919" spans="1:2" ht="20.100000000000001" customHeight="1">
      <c r="A919" s="223" t="s">
        <v>796</v>
      </c>
      <c r="B919" s="224">
        <v>140</v>
      </c>
    </row>
    <row r="920" spans="1:2" ht="20.100000000000001" customHeight="1">
      <c r="A920" s="223" t="s">
        <v>797</v>
      </c>
      <c r="B920" s="224"/>
    </row>
    <row r="921" spans="1:2" ht="20.100000000000001" customHeight="1">
      <c r="A921" s="223" t="s">
        <v>116</v>
      </c>
      <c r="B921" s="224"/>
    </row>
    <row r="922" spans="1:2" ht="20.100000000000001" customHeight="1">
      <c r="A922" s="223" t="s">
        <v>117</v>
      </c>
      <c r="B922" s="224"/>
    </row>
    <row r="923" spans="1:2" ht="20.100000000000001" customHeight="1">
      <c r="A923" s="223" t="s">
        <v>118</v>
      </c>
      <c r="B923" s="224"/>
    </row>
    <row r="924" spans="1:2" ht="20.100000000000001" customHeight="1">
      <c r="A924" s="223" t="s">
        <v>798</v>
      </c>
      <c r="B924" s="224"/>
    </row>
    <row r="925" spans="1:2" ht="20.100000000000001" customHeight="1">
      <c r="A925" s="223" t="s">
        <v>799</v>
      </c>
      <c r="B925" s="224"/>
    </row>
    <row r="926" spans="1:2" ht="20.100000000000001" customHeight="1">
      <c r="A926" s="223" t="s">
        <v>800</v>
      </c>
      <c r="B926" s="224"/>
    </row>
    <row r="927" spans="1:2" ht="20.100000000000001" customHeight="1">
      <c r="A927" s="223" t="s">
        <v>801</v>
      </c>
      <c r="B927" s="224"/>
    </row>
    <row r="928" spans="1:2" ht="20.100000000000001" customHeight="1">
      <c r="A928" s="223" t="s">
        <v>802</v>
      </c>
      <c r="B928" s="224"/>
    </row>
    <row r="929" spans="1:2" ht="20.100000000000001" customHeight="1">
      <c r="A929" s="223" t="s">
        <v>803</v>
      </c>
      <c r="B929" s="224"/>
    </row>
    <row r="930" spans="1:2" ht="20.100000000000001" customHeight="1">
      <c r="A930" s="223" t="s">
        <v>804</v>
      </c>
      <c r="B930" s="224"/>
    </row>
    <row r="931" spans="1:2" ht="20.100000000000001" customHeight="1">
      <c r="A931" s="223" t="s">
        <v>116</v>
      </c>
      <c r="B931" s="224"/>
    </row>
    <row r="932" spans="1:2" ht="20.100000000000001" customHeight="1">
      <c r="A932" s="223" t="s">
        <v>117</v>
      </c>
      <c r="B932" s="224"/>
    </row>
    <row r="933" spans="1:2" ht="20.100000000000001" customHeight="1">
      <c r="A933" s="223" t="s">
        <v>118</v>
      </c>
      <c r="B933" s="224"/>
    </row>
    <row r="934" spans="1:2" ht="20.100000000000001" customHeight="1">
      <c r="A934" s="223" t="s">
        <v>805</v>
      </c>
      <c r="B934" s="224"/>
    </row>
    <row r="935" spans="1:2" ht="20.100000000000001" customHeight="1">
      <c r="A935" s="223" t="s">
        <v>806</v>
      </c>
      <c r="B935" s="224"/>
    </row>
    <row r="936" spans="1:2" ht="20.100000000000001" customHeight="1">
      <c r="A936" s="223" t="s">
        <v>807</v>
      </c>
      <c r="B936" s="224"/>
    </row>
    <row r="937" spans="1:2" ht="20.100000000000001" customHeight="1">
      <c r="A937" s="223" t="s">
        <v>808</v>
      </c>
      <c r="B937" s="224"/>
    </row>
    <row r="938" spans="1:2" ht="20.100000000000001" customHeight="1">
      <c r="A938" s="223" t="s">
        <v>809</v>
      </c>
      <c r="B938" s="224"/>
    </row>
    <row r="939" spans="1:2" ht="20.100000000000001" customHeight="1">
      <c r="A939" s="223" t="s">
        <v>810</v>
      </c>
      <c r="B939" s="224"/>
    </row>
    <row r="940" spans="1:2" ht="20.100000000000001" customHeight="1">
      <c r="A940" s="223" t="s">
        <v>811</v>
      </c>
      <c r="B940" s="224"/>
    </row>
    <row r="941" spans="1:2" ht="20.100000000000001" customHeight="1">
      <c r="A941" s="223" t="s">
        <v>116</v>
      </c>
      <c r="B941" s="224"/>
    </row>
    <row r="942" spans="1:2" ht="20.100000000000001" customHeight="1">
      <c r="A942" s="223" t="s">
        <v>117</v>
      </c>
      <c r="B942" s="224"/>
    </row>
    <row r="943" spans="1:2" ht="20.100000000000001" customHeight="1">
      <c r="A943" s="223" t="s">
        <v>118</v>
      </c>
      <c r="B943" s="224"/>
    </row>
    <row r="944" spans="1:2" ht="20.100000000000001" customHeight="1">
      <c r="A944" s="223" t="s">
        <v>802</v>
      </c>
      <c r="B944" s="224"/>
    </row>
    <row r="945" spans="1:2" ht="20.100000000000001" customHeight="1">
      <c r="A945" s="223" t="s">
        <v>812</v>
      </c>
      <c r="B945" s="224"/>
    </row>
    <row r="946" spans="1:2" ht="20.100000000000001" customHeight="1">
      <c r="A946" s="223" t="s">
        <v>813</v>
      </c>
      <c r="B946" s="224"/>
    </row>
    <row r="947" spans="1:2" ht="20.100000000000001" customHeight="1">
      <c r="A947" s="223" t="s">
        <v>814</v>
      </c>
      <c r="B947" s="224"/>
    </row>
    <row r="948" spans="1:2" ht="20.100000000000001" customHeight="1">
      <c r="A948" s="223" t="s">
        <v>815</v>
      </c>
      <c r="B948" s="224"/>
    </row>
    <row r="949" spans="1:2" ht="20.100000000000001" customHeight="1">
      <c r="A949" s="223" t="s">
        <v>816</v>
      </c>
      <c r="B949" s="224"/>
    </row>
    <row r="950" spans="1:2" ht="20.100000000000001" customHeight="1">
      <c r="A950" s="223" t="s">
        <v>817</v>
      </c>
      <c r="B950" s="224"/>
    </row>
    <row r="951" spans="1:2" ht="20.100000000000001" customHeight="1">
      <c r="A951" s="223" t="s">
        <v>818</v>
      </c>
      <c r="B951" s="224"/>
    </row>
    <row r="952" spans="1:2" ht="20.100000000000001" customHeight="1">
      <c r="A952" s="223" t="s">
        <v>819</v>
      </c>
      <c r="B952" s="224">
        <v>405</v>
      </c>
    </row>
    <row r="953" spans="1:2" ht="20.100000000000001" customHeight="1">
      <c r="A953" s="223" t="s">
        <v>820</v>
      </c>
      <c r="B953" s="224">
        <v>405</v>
      </c>
    </row>
    <row r="954" spans="1:2" ht="20.100000000000001" customHeight="1">
      <c r="A954" s="223" t="s">
        <v>821</v>
      </c>
      <c r="B954" s="224"/>
    </row>
    <row r="955" spans="1:2" ht="20.100000000000001" customHeight="1">
      <c r="A955" s="223" t="s">
        <v>60</v>
      </c>
      <c r="B955" s="224"/>
    </row>
    <row r="956" spans="1:2" ht="20.100000000000001" customHeight="1">
      <c r="A956" s="223" t="s">
        <v>822</v>
      </c>
      <c r="B956" s="224"/>
    </row>
    <row r="957" spans="1:2" ht="20.100000000000001" customHeight="1">
      <c r="A957" s="223" t="s">
        <v>116</v>
      </c>
      <c r="B957" s="224"/>
    </row>
    <row r="958" spans="1:2" ht="20.100000000000001" customHeight="1">
      <c r="A958" s="223" t="s">
        <v>117</v>
      </c>
      <c r="B958" s="224"/>
    </row>
    <row r="959" spans="1:2" ht="20.100000000000001" customHeight="1">
      <c r="A959" s="223" t="s">
        <v>118</v>
      </c>
      <c r="B959" s="224"/>
    </row>
    <row r="960" spans="1:2" ht="20.100000000000001" customHeight="1">
      <c r="A960" s="223" t="s">
        <v>823</v>
      </c>
      <c r="B960" s="224"/>
    </row>
    <row r="961" spans="1:2" ht="20.100000000000001" customHeight="1">
      <c r="A961" s="223" t="s">
        <v>824</v>
      </c>
      <c r="B961" s="224"/>
    </row>
    <row r="962" spans="1:2" ht="20.100000000000001" customHeight="1">
      <c r="A962" s="223" t="s">
        <v>825</v>
      </c>
      <c r="B962" s="224"/>
    </row>
    <row r="963" spans="1:2" ht="20.100000000000001" customHeight="1">
      <c r="A963" s="223" t="s">
        <v>826</v>
      </c>
      <c r="B963" s="224"/>
    </row>
    <row r="964" spans="1:2" ht="20.100000000000001" customHeight="1">
      <c r="A964" s="223" t="s">
        <v>827</v>
      </c>
      <c r="B964" s="224"/>
    </row>
    <row r="965" spans="1:2" ht="20.100000000000001" customHeight="1">
      <c r="A965" s="223" t="s">
        <v>828</v>
      </c>
      <c r="B965" s="224"/>
    </row>
    <row r="966" spans="1:2" ht="20.100000000000001" customHeight="1">
      <c r="A966" s="223" t="s">
        <v>829</v>
      </c>
      <c r="B966" s="224"/>
    </row>
    <row r="967" spans="1:2" ht="20.100000000000001" customHeight="1">
      <c r="A967" s="223" t="s">
        <v>116</v>
      </c>
      <c r="B967" s="224"/>
    </row>
    <row r="968" spans="1:2" ht="20.100000000000001" customHeight="1">
      <c r="A968" s="223" t="s">
        <v>117</v>
      </c>
      <c r="B968" s="224"/>
    </row>
    <row r="969" spans="1:2" ht="20.100000000000001" customHeight="1">
      <c r="A969" s="223" t="s">
        <v>118</v>
      </c>
      <c r="B969" s="224"/>
    </row>
    <row r="970" spans="1:2" ht="20.100000000000001" customHeight="1">
      <c r="A970" s="223" t="s">
        <v>830</v>
      </c>
      <c r="B970" s="224"/>
    </row>
    <row r="971" spans="1:2" ht="20.100000000000001" customHeight="1">
      <c r="A971" s="223" t="s">
        <v>831</v>
      </c>
      <c r="B971" s="224"/>
    </row>
    <row r="972" spans="1:2" ht="20.100000000000001" customHeight="1">
      <c r="A972" s="223" t="s">
        <v>832</v>
      </c>
      <c r="B972" s="224"/>
    </row>
    <row r="973" spans="1:2" ht="20.100000000000001" customHeight="1">
      <c r="A973" s="223" t="s">
        <v>833</v>
      </c>
      <c r="B973" s="224"/>
    </row>
    <row r="974" spans="1:2" ht="20.100000000000001" customHeight="1">
      <c r="A974" s="223" t="s">
        <v>834</v>
      </c>
      <c r="B974" s="224"/>
    </row>
    <row r="975" spans="1:2" ht="20.100000000000001" customHeight="1">
      <c r="A975" s="223" t="s">
        <v>835</v>
      </c>
      <c r="B975" s="224"/>
    </row>
    <row r="976" spans="1:2" ht="20.100000000000001" customHeight="1">
      <c r="A976" s="223" t="s">
        <v>836</v>
      </c>
      <c r="B976" s="224"/>
    </row>
    <row r="977" spans="1:2" ht="20.100000000000001" customHeight="1">
      <c r="A977" s="223" t="s">
        <v>837</v>
      </c>
      <c r="B977" s="224"/>
    </row>
    <row r="978" spans="1:2" ht="20.100000000000001" customHeight="1">
      <c r="A978" s="223" t="s">
        <v>838</v>
      </c>
      <c r="B978" s="224"/>
    </row>
    <row r="979" spans="1:2" ht="20.100000000000001" customHeight="1">
      <c r="A979" s="223" t="s">
        <v>839</v>
      </c>
      <c r="B979" s="224"/>
    </row>
    <row r="980" spans="1:2" ht="20.100000000000001" customHeight="1">
      <c r="A980" s="223" t="s">
        <v>840</v>
      </c>
      <c r="B980" s="224"/>
    </row>
    <row r="981" spans="1:2" ht="20.100000000000001" customHeight="1">
      <c r="A981" s="223" t="s">
        <v>841</v>
      </c>
      <c r="B981" s="224"/>
    </row>
    <row r="982" spans="1:2" ht="20.100000000000001" customHeight="1">
      <c r="A982" s="223" t="s">
        <v>842</v>
      </c>
      <c r="B982" s="224"/>
    </row>
    <row r="983" spans="1:2" ht="20.100000000000001" customHeight="1">
      <c r="A983" s="223" t="s">
        <v>116</v>
      </c>
      <c r="B983" s="224"/>
    </row>
    <row r="984" spans="1:2" ht="20.100000000000001" customHeight="1">
      <c r="A984" s="223" t="s">
        <v>117</v>
      </c>
      <c r="B984" s="224"/>
    </row>
    <row r="985" spans="1:2" ht="20.100000000000001" customHeight="1">
      <c r="A985" s="223" t="s">
        <v>118</v>
      </c>
      <c r="B985" s="224"/>
    </row>
    <row r="986" spans="1:2" ht="20.100000000000001" customHeight="1">
      <c r="A986" s="223" t="s">
        <v>843</v>
      </c>
      <c r="B986" s="224"/>
    </row>
    <row r="987" spans="1:2" ht="20.100000000000001" customHeight="1">
      <c r="A987" s="223" t="s">
        <v>844</v>
      </c>
      <c r="B987" s="224"/>
    </row>
    <row r="988" spans="1:2" ht="20.100000000000001" customHeight="1">
      <c r="A988" s="223" t="s">
        <v>116</v>
      </c>
      <c r="B988" s="224"/>
    </row>
    <row r="989" spans="1:2" ht="20.100000000000001" customHeight="1">
      <c r="A989" s="223" t="s">
        <v>117</v>
      </c>
      <c r="B989" s="224"/>
    </row>
    <row r="990" spans="1:2" ht="20.100000000000001" customHeight="1">
      <c r="A990" s="223" t="s">
        <v>118</v>
      </c>
      <c r="B990" s="224"/>
    </row>
    <row r="991" spans="1:2" ht="20.100000000000001" customHeight="1">
      <c r="A991" s="223" t="s">
        <v>845</v>
      </c>
      <c r="B991" s="224"/>
    </row>
    <row r="992" spans="1:2" ht="20.100000000000001" customHeight="1">
      <c r="A992" s="223" t="s">
        <v>846</v>
      </c>
      <c r="B992" s="224"/>
    </row>
    <row r="993" spans="1:2" ht="20.100000000000001" customHeight="1">
      <c r="A993" s="223" t="s">
        <v>847</v>
      </c>
      <c r="B993" s="224"/>
    </row>
    <row r="994" spans="1:2" ht="20.100000000000001" customHeight="1">
      <c r="A994" s="223" t="s">
        <v>848</v>
      </c>
      <c r="B994" s="224"/>
    </row>
    <row r="995" spans="1:2" ht="20.100000000000001" customHeight="1">
      <c r="A995" s="223" t="s">
        <v>849</v>
      </c>
      <c r="B995" s="224"/>
    </row>
    <row r="996" spans="1:2" ht="20.100000000000001" customHeight="1">
      <c r="A996" s="223" t="s">
        <v>125</v>
      </c>
      <c r="B996" s="224"/>
    </row>
    <row r="997" spans="1:2" ht="20.100000000000001" customHeight="1">
      <c r="A997" s="223" t="s">
        <v>850</v>
      </c>
      <c r="B997" s="224"/>
    </row>
    <row r="998" spans="1:2" ht="20.100000000000001" customHeight="1">
      <c r="A998" s="223" t="s">
        <v>851</v>
      </c>
      <c r="B998" s="224"/>
    </row>
    <row r="999" spans="1:2" ht="20.100000000000001" customHeight="1">
      <c r="A999" s="223" t="s">
        <v>116</v>
      </c>
      <c r="B999" s="224"/>
    </row>
    <row r="1000" spans="1:2" ht="20.100000000000001" customHeight="1">
      <c r="A1000" s="223" t="s">
        <v>117</v>
      </c>
      <c r="B1000" s="224"/>
    </row>
    <row r="1001" spans="1:2" ht="20.100000000000001" customHeight="1">
      <c r="A1001" s="223" t="s">
        <v>118</v>
      </c>
      <c r="B1001" s="224"/>
    </row>
    <row r="1002" spans="1:2" ht="20.100000000000001" customHeight="1">
      <c r="A1002" s="223" t="s">
        <v>852</v>
      </c>
      <c r="B1002" s="224"/>
    </row>
    <row r="1003" spans="1:2" ht="20.100000000000001" customHeight="1">
      <c r="A1003" s="223" t="s">
        <v>853</v>
      </c>
      <c r="B1003" s="224"/>
    </row>
    <row r="1004" spans="1:2" ht="20.100000000000001" customHeight="1">
      <c r="A1004" s="223" t="s">
        <v>854</v>
      </c>
      <c r="B1004" s="224"/>
    </row>
    <row r="1005" spans="1:2" ht="20.100000000000001" customHeight="1">
      <c r="A1005" s="223" t="s">
        <v>855</v>
      </c>
      <c r="B1005" s="224"/>
    </row>
    <row r="1006" spans="1:2" ht="20.100000000000001" customHeight="1">
      <c r="A1006" s="223" t="s">
        <v>116</v>
      </c>
      <c r="B1006" s="224"/>
    </row>
    <row r="1007" spans="1:2" ht="20.100000000000001" customHeight="1">
      <c r="A1007" s="223" t="s">
        <v>117</v>
      </c>
      <c r="B1007" s="224"/>
    </row>
    <row r="1008" spans="1:2" ht="20.100000000000001" customHeight="1">
      <c r="A1008" s="223" t="s">
        <v>118</v>
      </c>
      <c r="B1008" s="224"/>
    </row>
    <row r="1009" spans="1:2" ht="20.100000000000001" customHeight="1">
      <c r="A1009" s="223" t="s">
        <v>856</v>
      </c>
      <c r="B1009" s="224"/>
    </row>
    <row r="1010" spans="1:2" ht="20.100000000000001" customHeight="1">
      <c r="A1010" s="223" t="s">
        <v>857</v>
      </c>
      <c r="B1010" s="224"/>
    </row>
    <row r="1011" spans="1:2" ht="20.100000000000001" customHeight="1">
      <c r="A1011" s="223" t="s">
        <v>858</v>
      </c>
      <c r="B1011" s="224"/>
    </row>
    <row r="1012" spans="1:2" ht="20.100000000000001" customHeight="1">
      <c r="A1012" s="223" t="s">
        <v>859</v>
      </c>
      <c r="B1012" s="224"/>
    </row>
    <row r="1013" spans="1:2" ht="20.100000000000001" customHeight="1">
      <c r="A1013" s="223" t="s">
        <v>860</v>
      </c>
      <c r="B1013" s="224"/>
    </row>
    <row r="1014" spans="1:2" ht="20.100000000000001" customHeight="1">
      <c r="A1014" s="223" t="s">
        <v>861</v>
      </c>
      <c r="B1014" s="224"/>
    </row>
    <row r="1015" spans="1:2" ht="20.100000000000001" customHeight="1">
      <c r="A1015" s="223" t="s">
        <v>862</v>
      </c>
      <c r="B1015" s="224"/>
    </row>
    <row r="1016" spans="1:2" ht="20.100000000000001" customHeight="1">
      <c r="A1016" s="223" t="s">
        <v>863</v>
      </c>
      <c r="B1016" s="224"/>
    </row>
    <row r="1017" spans="1:2" ht="20.100000000000001" customHeight="1">
      <c r="A1017" s="223" t="s">
        <v>864</v>
      </c>
      <c r="B1017" s="224"/>
    </row>
    <row r="1018" spans="1:2" ht="20.100000000000001" customHeight="1">
      <c r="A1018" s="223" t="s">
        <v>865</v>
      </c>
      <c r="B1018" s="224"/>
    </row>
    <row r="1019" spans="1:2" ht="20.100000000000001" customHeight="1">
      <c r="A1019" s="223" t="s">
        <v>61</v>
      </c>
      <c r="B1019" s="224">
        <f>B1030+B1036</f>
        <v>5</v>
      </c>
    </row>
    <row r="1020" spans="1:2" ht="20.100000000000001" customHeight="1">
      <c r="A1020" s="223" t="s">
        <v>866</v>
      </c>
      <c r="B1020" s="224"/>
    </row>
    <row r="1021" spans="1:2" ht="20.100000000000001" customHeight="1">
      <c r="A1021" s="223" t="s">
        <v>116</v>
      </c>
      <c r="B1021" s="224"/>
    </row>
    <row r="1022" spans="1:2" ht="20.100000000000001" customHeight="1">
      <c r="A1022" s="223" t="s">
        <v>117</v>
      </c>
      <c r="B1022" s="224"/>
    </row>
    <row r="1023" spans="1:2" ht="20.100000000000001" customHeight="1">
      <c r="A1023" s="223" t="s">
        <v>118</v>
      </c>
      <c r="B1023" s="224"/>
    </row>
    <row r="1024" spans="1:2" ht="20.100000000000001" customHeight="1">
      <c r="A1024" s="223" t="s">
        <v>867</v>
      </c>
      <c r="B1024" s="224"/>
    </row>
    <row r="1025" spans="1:2" ht="20.100000000000001" customHeight="1">
      <c r="A1025" s="223" t="s">
        <v>868</v>
      </c>
      <c r="B1025" s="224"/>
    </row>
    <row r="1026" spans="1:2" ht="20.100000000000001" customHeight="1">
      <c r="A1026" s="223" t="s">
        <v>869</v>
      </c>
      <c r="B1026" s="224"/>
    </row>
    <row r="1027" spans="1:2" ht="20.100000000000001" customHeight="1">
      <c r="A1027" s="223" t="s">
        <v>870</v>
      </c>
      <c r="B1027" s="224"/>
    </row>
    <row r="1028" spans="1:2" ht="20.100000000000001" customHeight="1">
      <c r="A1028" s="223" t="s">
        <v>125</v>
      </c>
      <c r="B1028" s="224"/>
    </row>
    <row r="1029" spans="1:2" ht="20.100000000000001" customHeight="1">
      <c r="A1029" s="223" t="s">
        <v>871</v>
      </c>
      <c r="B1029" s="224"/>
    </row>
    <row r="1030" spans="1:2" ht="20.100000000000001" customHeight="1">
      <c r="A1030" s="223" t="s">
        <v>872</v>
      </c>
      <c r="B1030" s="224">
        <v>5</v>
      </c>
    </row>
    <row r="1031" spans="1:2" ht="20.100000000000001" customHeight="1">
      <c r="A1031" s="223" t="s">
        <v>116</v>
      </c>
      <c r="B1031" s="224"/>
    </row>
    <row r="1032" spans="1:2" ht="20.100000000000001" customHeight="1">
      <c r="A1032" s="223" t="s">
        <v>117</v>
      </c>
      <c r="B1032" s="224"/>
    </row>
    <row r="1033" spans="1:2" ht="20.100000000000001" customHeight="1">
      <c r="A1033" s="223" t="s">
        <v>118</v>
      </c>
      <c r="B1033" s="224"/>
    </row>
    <row r="1034" spans="1:2" ht="20.100000000000001" customHeight="1">
      <c r="A1034" s="223" t="s">
        <v>873</v>
      </c>
      <c r="B1034" s="224"/>
    </row>
    <row r="1035" spans="1:2" ht="20.100000000000001" customHeight="1">
      <c r="A1035" s="223" t="s">
        <v>874</v>
      </c>
      <c r="B1035" s="224">
        <v>5</v>
      </c>
    </row>
    <row r="1036" spans="1:2" ht="20.100000000000001" customHeight="1">
      <c r="A1036" s="223" t="s">
        <v>875</v>
      </c>
      <c r="B1036" s="224"/>
    </row>
    <row r="1037" spans="1:2" ht="20.100000000000001" customHeight="1">
      <c r="A1037" s="223" t="s">
        <v>876</v>
      </c>
      <c r="B1037" s="224"/>
    </row>
    <row r="1038" spans="1:2" ht="20.100000000000001" customHeight="1">
      <c r="A1038" s="223" t="s">
        <v>877</v>
      </c>
      <c r="B1038" s="224"/>
    </row>
    <row r="1039" spans="1:2" ht="20.100000000000001" customHeight="1">
      <c r="A1039" s="223" t="s">
        <v>62</v>
      </c>
      <c r="B1039" s="224">
        <f>B1057+B1066</f>
        <v>10</v>
      </c>
    </row>
    <row r="1040" spans="1:2" ht="20.100000000000001" customHeight="1">
      <c r="A1040" s="223" t="s">
        <v>878</v>
      </c>
      <c r="B1040" s="224"/>
    </row>
    <row r="1041" spans="1:2" ht="20.100000000000001" customHeight="1">
      <c r="A1041" s="223" t="s">
        <v>116</v>
      </c>
      <c r="B1041" s="224"/>
    </row>
    <row r="1042" spans="1:2" ht="20.100000000000001" customHeight="1">
      <c r="A1042" s="223" t="s">
        <v>117</v>
      </c>
      <c r="B1042" s="224"/>
    </row>
    <row r="1043" spans="1:2" ht="20.100000000000001" customHeight="1">
      <c r="A1043" s="223" t="s">
        <v>118</v>
      </c>
      <c r="B1043" s="224"/>
    </row>
    <row r="1044" spans="1:2" ht="20.100000000000001" customHeight="1">
      <c r="A1044" s="223" t="s">
        <v>879</v>
      </c>
      <c r="B1044" s="224"/>
    </row>
    <row r="1045" spans="1:2" ht="20.100000000000001" customHeight="1">
      <c r="A1045" s="223" t="s">
        <v>125</v>
      </c>
      <c r="B1045" s="224"/>
    </row>
    <row r="1046" spans="1:2" ht="20.100000000000001" customHeight="1">
      <c r="A1046" s="223" t="s">
        <v>880</v>
      </c>
      <c r="B1046" s="224"/>
    </row>
    <row r="1047" spans="1:2" ht="20.100000000000001" customHeight="1">
      <c r="A1047" s="223" t="s">
        <v>881</v>
      </c>
      <c r="B1047" s="224"/>
    </row>
    <row r="1048" spans="1:2" ht="20.100000000000001" customHeight="1">
      <c r="A1048" s="223" t="s">
        <v>882</v>
      </c>
      <c r="B1048" s="224"/>
    </row>
    <row r="1049" spans="1:2" ht="20.100000000000001" customHeight="1">
      <c r="A1049" s="223" t="s">
        <v>883</v>
      </c>
      <c r="B1049" s="224"/>
    </row>
    <row r="1050" spans="1:2" ht="20.100000000000001" customHeight="1">
      <c r="A1050" s="223" t="s">
        <v>884</v>
      </c>
      <c r="B1050" s="224"/>
    </row>
    <row r="1051" spans="1:2" ht="20.100000000000001" customHeight="1">
      <c r="A1051" s="223" t="s">
        <v>885</v>
      </c>
      <c r="B1051" s="224"/>
    </row>
    <row r="1052" spans="1:2" ht="20.100000000000001" customHeight="1">
      <c r="A1052" s="223" t="s">
        <v>886</v>
      </c>
      <c r="B1052" s="224"/>
    </row>
    <row r="1053" spans="1:2" ht="20.100000000000001" customHeight="1">
      <c r="A1053" s="223" t="s">
        <v>887</v>
      </c>
      <c r="B1053" s="224"/>
    </row>
    <row r="1054" spans="1:2" ht="20.100000000000001" customHeight="1">
      <c r="A1054" s="223" t="s">
        <v>888</v>
      </c>
      <c r="B1054" s="224"/>
    </row>
    <row r="1055" spans="1:2" ht="20.100000000000001" customHeight="1">
      <c r="A1055" s="223" t="s">
        <v>889</v>
      </c>
      <c r="B1055" s="224"/>
    </row>
    <row r="1056" spans="1:2" ht="20.100000000000001" customHeight="1">
      <c r="A1056" s="223" t="s">
        <v>890</v>
      </c>
      <c r="B1056" s="224"/>
    </row>
    <row r="1057" spans="1:2" ht="20.100000000000001" customHeight="1">
      <c r="A1057" s="223" t="s">
        <v>891</v>
      </c>
      <c r="B1057" s="224">
        <v>10</v>
      </c>
    </row>
    <row r="1058" spans="1:2" ht="20.100000000000001" customHeight="1">
      <c r="A1058" s="223" t="s">
        <v>892</v>
      </c>
      <c r="B1058" s="224"/>
    </row>
    <row r="1059" spans="1:2" ht="20.100000000000001" customHeight="1">
      <c r="A1059" s="223" t="s">
        <v>893</v>
      </c>
      <c r="B1059" s="224"/>
    </row>
    <row r="1060" spans="1:2" ht="20.100000000000001" customHeight="1">
      <c r="A1060" s="223" t="s">
        <v>894</v>
      </c>
      <c r="B1060" s="224"/>
    </row>
    <row r="1061" spans="1:2" ht="20.100000000000001" customHeight="1">
      <c r="A1061" s="223" t="s">
        <v>895</v>
      </c>
      <c r="B1061" s="224"/>
    </row>
    <row r="1062" spans="1:2" ht="20.100000000000001" customHeight="1">
      <c r="A1062" s="223" t="s">
        <v>896</v>
      </c>
      <c r="B1062" s="224">
        <v>10</v>
      </c>
    </row>
    <row r="1063" spans="1:2" ht="20.100000000000001" customHeight="1">
      <c r="A1063" s="223" t="s">
        <v>897</v>
      </c>
      <c r="B1063" s="224"/>
    </row>
    <row r="1064" spans="1:2" ht="20.100000000000001" customHeight="1">
      <c r="A1064" s="223" t="s">
        <v>898</v>
      </c>
      <c r="B1064" s="224"/>
    </row>
    <row r="1065" spans="1:2" ht="20.100000000000001" customHeight="1">
      <c r="A1065" s="223" t="s">
        <v>899</v>
      </c>
      <c r="B1065" s="224"/>
    </row>
    <row r="1066" spans="1:2" ht="20.100000000000001" customHeight="1">
      <c r="A1066" s="223" t="s">
        <v>900</v>
      </c>
      <c r="B1066" s="224"/>
    </row>
    <row r="1067" spans="1:2" ht="20.100000000000001" customHeight="1">
      <c r="A1067" s="223" t="s">
        <v>901</v>
      </c>
      <c r="B1067" s="224"/>
    </row>
    <row r="1068" spans="1:2" ht="20.100000000000001" customHeight="1">
      <c r="A1068" s="223" t="s">
        <v>902</v>
      </c>
      <c r="B1068" s="224"/>
    </row>
    <row r="1069" spans="1:2" ht="20.100000000000001" customHeight="1">
      <c r="A1069" s="223" t="s">
        <v>63</v>
      </c>
      <c r="B1069" s="224"/>
    </row>
    <row r="1070" spans="1:2" ht="20.100000000000001" customHeight="1">
      <c r="A1070" s="223" t="s">
        <v>903</v>
      </c>
      <c r="B1070" s="224"/>
    </row>
    <row r="1071" spans="1:2" ht="20.100000000000001" customHeight="1">
      <c r="A1071" s="223" t="s">
        <v>904</v>
      </c>
      <c r="B1071" s="224"/>
    </row>
    <row r="1072" spans="1:2" ht="20.100000000000001" customHeight="1">
      <c r="A1072" s="223" t="s">
        <v>905</v>
      </c>
      <c r="B1072" s="224"/>
    </row>
    <row r="1073" spans="1:2" ht="20.100000000000001" customHeight="1">
      <c r="A1073" s="223" t="s">
        <v>906</v>
      </c>
      <c r="B1073" s="224"/>
    </row>
    <row r="1074" spans="1:2" ht="20.100000000000001" customHeight="1">
      <c r="A1074" s="223" t="s">
        <v>907</v>
      </c>
      <c r="B1074" s="224"/>
    </row>
    <row r="1075" spans="1:2" ht="20.100000000000001" customHeight="1">
      <c r="A1075" s="223" t="s">
        <v>688</v>
      </c>
      <c r="B1075" s="224"/>
    </row>
    <row r="1076" spans="1:2" ht="20.100000000000001" customHeight="1">
      <c r="A1076" s="223" t="s">
        <v>908</v>
      </c>
      <c r="B1076" s="224"/>
    </row>
    <row r="1077" spans="1:2" ht="20.100000000000001" customHeight="1">
      <c r="A1077" s="223" t="s">
        <v>909</v>
      </c>
      <c r="B1077" s="224"/>
    </row>
    <row r="1078" spans="1:2" ht="20.100000000000001" customHeight="1">
      <c r="A1078" s="223" t="s">
        <v>910</v>
      </c>
      <c r="B1078" s="224"/>
    </row>
    <row r="1079" spans="1:2" ht="20.100000000000001" customHeight="1">
      <c r="A1079" s="223" t="s">
        <v>64</v>
      </c>
      <c r="B1079" s="224">
        <f>B1080</f>
        <v>255</v>
      </c>
    </row>
    <row r="1080" spans="1:2" ht="20.100000000000001" customHeight="1">
      <c r="A1080" s="223" t="s">
        <v>911</v>
      </c>
      <c r="B1080" s="224">
        <v>255</v>
      </c>
    </row>
    <row r="1081" spans="1:2" ht="20.100000000000001" customHeight="1">
      <c r="A1081" s="223" t="s">
        <v>116</v>
      </c>
      <c r="B1081" s="224">
        <v>95</v>
      </c>
    </row>
    <row r="1082" spans="1:2" ht="20.100000000000001" customHeight="1">
      <c r="A1082" s="223" t="s">
        <v>117</v>
      </c>
      <c r="B1082" s="224"/>
    </row>
    <row r="1083" spans="1:2" ht="20.100000000000001" customHeight="1">
      <c r="A1083" s="223" t="s">
        <v>118</v>
      </c>
      <c r="B1083" s="224"/>
    </row>
    <row r="1084" spans="1:2" ht="20.100000000000001" customHeight="1">
      <c r="A1084" s="223" t="s">
        <v>912</v>
      </c>
      <c r="B1084" s="224">
        <v>91</v>
      </c>
    </row>
    <row r="1085" spans="1:2" ht="20.100000000000001" customHeight="1">
      <c r="A1085" s="223" t="s">
        <v>913</v>
      </c>
      <c r="B1085" s="224"/>
    </row>
    <row r="1086" spans="1:2" ht="20.100000000000001" customHeight="1">
      <c r="A1086" s="223" t="s">
        <v>914</v>
      </c>
      <c r="B1086" s="224"/>
    </row>
    <row r="1087" spans="1:2" ht="20.100000000000001" customHeight="1">
      <c r="A1087" s="223" t="s">
        <v>915</v>
      </c>
      <c r="B1087" s="224">
        <v>20</v>
      </c>
    </row>
    <row r="1088" spans="1:2" ht="20.100000000000001" customHeight="1">
      <c r="A1088" s="223" t="s">
        <v>916</v>
      </c>
      <c r="B1088" s="224">
        <v>20</v>
      </c>
    </row>
    <row r="1089" spans="1:2" ht="20.100000000000001" customHeight="1">
      <c r="A1089" s="223" t="s">
        <v>917</v>
      </c>
      <c r="B1089" s="224">
        <v>29</v>
      </c>
    </row>
    <row r="1090" spans="1:2" ht="20.100000000000001" customHeight="1">
      <c r="A1090" s="223" t="s">
        <v>918</v>
      </c>
      <c r="B1090" s="224"/>
    </row>
    <row r="1091" spans="1:2" ht="20.100000000000001" customHeight="1">
      <c r="A1091" s="223" t="s">
        <v>919</v>
      </c>
      <c r="B1091" s="224"/>
    </row>
    <row r="1092" spans="1:2" ht="20.100000000000001" customHeight="1">
      <c r="A1092" s="223" t="s">
        <v>920</v>
      </c>
      <c r="B1092" s="224"/>
    </row>
    <row r="1093" spans="1:2" ht="20.100000000000001" customHeight="1">
      <c r="A1093" s="223" t="s">
        <v>921</v>
      </c>
      <c r="B1093" s="224"/>
    </row>
    <row r="1094" spans="1:2" ht="20.100000000000001" customHeight="1">
      <c r="A1094" s="223" t="s">
        <v>922</v>
      </c>
      <c r="B1094" s="224"/>
    </row>
    <row r="1095" spans="1:2" ht="20.100000000000001" customHeight="1">
      <c r="A1095" s="223" t="s">
        <v>923</v>
      </c>
      <c r="B1095" s="224"/>
    </row>
    <row r="1096" spans="1:2" ht="20.100000000000001" customHeight="1">
      <c r="A1096" s="223" t="s">
        <v>924</v>
      </c>
      <c r="B1096" s="224"/>
    </row>
    <row r="1097" spans="1:2" ht="20.100000000000001" customHeight="1">
      <c r="A1097" s="223" t="s">
        <v>925</v>
      </c>
      <c r="B1097" s="224"/>
    </row>
    <row r="1098" spans="1:2" ht="20.100000000000001" customHeight="1">
      <c r="A1098" s="223" t="s">
        <v>926</v>
      </c>
      <c r="B1098" s="224"/>
    </row>
    <row r="1099" spans="1:2" ht="20.100000000000001" customHeight="1">
      <c r="A1099" s="223" t="s">
        <v>927</v>
      </c>
      <c r="B1099" s="224"/>
    </row>
    <row r="1100" spans="1:2" ht="20.100000000000001" customHeight="1">
      <c r="A1100" s="223" t="s">
        <v>928</v>
      </c>
      <c r="B1100" s="224"/>
    </row>
    <row r="1101" spans="1:2" ht="20.100000000000001" customHeight="1">
      <c r="A1101" s="223" t="s">
        <v>929</v>
      </c>
      <c r="B1101" s="224"/>
    </row>
    <row r="1102" spans="1:2" ht="20.100000000000001" customHeight="1">
      <c r="A1102" s="223" t="s">
        <v>930</v>
      </c>
      <c r="B1102" s="224"/>
    </row>
    <row r="1103" spans="1:2" ht="20.100000000000001" customHeight="1">
      <c r="A1103" s="223" t="s">
        <v>931</v>
      </c>
      <c r="B1103" s="224"/>
    </row>
    <row r="1104" spans="1:2" ht="20.100000000000001" customHeight="1">
      <c r="A1104" s="223" t="s">
        <v>932</v>
      </c>
      <c r="B1104" s="224"/>
    </row>
    <row r="1105" spans="1:2" ht="20.100000000000001" customHeight="1">
      <c r="A1105" s="223" t="s">
        <v>125</v>
      </c>
      <c r="B1105" s="224"/>
    </row>
    <row r="1106" spans="1:2" ht="20.100000000000001" customHeight="1">
      <c r="A1106" s="223" t="s">
        <v>933</v>
      </c>
      <c r="B1106" s="224"/>
    </row>
    <row r="1107" spans="1:2" ht="20.100000000000001" customHeight="1">
      <c r="A1107" s="223" t="s">
        <v>934</v>
      </c>
      <c r="B1107" s="224"/>
    </row>
    <row r="1108" spans="1:2" ht="20.100000000000001" customHeight="1">
      <c r="A1108" s="223" t="s">
        <v>116</v>
      </c>
      <c r="B1108" s="224"/>
    </row>
    <row r="1109" spans="1:2" ht="20.100000000000001" customHeight="1">
      <c r="A1109" s="223" t="s">
        <v>117</v>
      </c>
      <c r="B1109" s="224"/>
    </row>
    <row r="1110" spans="1:2" ht="20.100000000000001" customHeight="1">
      <c r="A1110" s="223" t="s">
        <v>118</v>
      </c>
      <c r="B1110" s="224"/>
    </row>
    <row r="1111" spans="1:2" ht="20.100000000000001" customHeight="1">
      <c r="A1111" s="223" t="s">
        <v>935</v>
      </c>
      <c r="B1111" s="224"/>
    </row>
    <row r="1112" spans="1:2" ht="20.100000000000001" customHeight="1">
      <c r="A1112" s="223" t="s">
        <v>936</v>
      </c>
      <c r="B1112" s="224"/>
    </row>
    <row r="1113" spans="1:2" ht="20.100000000000001" customHeight="1">
      <c r="A1113" s="223" t="s">
        <v>937</v>
      </c>
      <c r="B1113" s="224"/>
    </row>
    <row r="1114" spans="1:2" ht="20.100000000000001" customHeight="1">
      <c r="A1114" s="223" t="s">
        <v>938</v>
      </c>
      <c r="B1114" s="224"/>
    </row>
    <row r="1115" spans="1:2" ht="20.100000000000001" customHeight="1">
      <c r="A1115" s="223" t="s">
        <v>939</v>
      </c>
      <c r="B1115" s="224"/>
    </row>
    <row r="1116" spans="1:2" ht="20.100000000000001" customHeight="1">
      <c r="A1116" s="223" t="s">
        <v>940</v>
      </c>
      <c r="B1116" s="224"/>
    </row>
    <row r="1117" spans="1:2" ht="20.100000000000001" customHeight="1">
      <c r="A1117" s="223" t="s">
        <v>941</v>
      </c>
      <c r="B1117" s="224"/>
    </row>
    <row r="1118" spans="1:2" ht="20.100000000000001" customHeight="1">
      <c r="A1118" s="223" t="s">
        <v>942</v>
      </c>
      <c r="B1118" s="224"/>
    </row>
    <row r="1119" spans="1:2" ht="20.100000000000001" customHeight="1">
      <c r="A1119" s="223" t="s">
        <v>943</v>
      </c>
      <c r="B1119" s="224"/>
    </row>
    <row r="1120" spans="1:2" ht="20.100000000000001" customHeight="1">
      <c r="A1120" s="223" t="s">
        <v>944</v>
      </c>
      <c r="B1120" s="224"/>
    </row>
    <row r="1121" spans="1:2" ht="20.100000000000001" customHeight="1">
      <c r="A1121" s="223" t="s">
        <v>945</v>
      </c>
      <c r="B1121" s="224"/>
    </row>
    <row r="1122" spans="1:2" ht="20.100000000000001" customHeight="1">
      <c r="A1122" s="223" t="s">
        <v>946</v>
      </c>
      <c r="B1122" s="224"/>
    </row>
    <row r="1123" spans="1:2" ht="20.100000000000001" customHeight="1">
      <c r="A1123" s="223" t="s">
        <v>65</v>
      </c>
      <c r="B1123" s="224">
        <f>B1124+B1135</f>
        <v>1167</v>
      </c>
    </row>
    <row r="1124" spans="1:2" ht="20.100000000000001" customHeight="1">
      <c r="A1124" s="223" t="s">
        <v>947</v>
      </c>
      <c r="B1124" s="224">
        <v>184</v>
      </c>
    </row>
    <row r="1125" spans="1:2" ht="20.100000000000001" customHeight="1">
      <c r="A1125" s="223" t="s">
        <v>948</v>
      </c>
      <c r="B1125" s="224"/>
    </row>
    <row r="1126" spans="1:2" ht="20.100000000000001" customHeight="1">
      <c r="A1126" s="223" t="s">
        <v>949</v>
      </c>
      <c r="B1126" s="224"/>
    </row>
    <row r="1127" spans="1:2" ht="20.100000000000001" customHeight="1">
      <c r="A1127" s="223" t="s">
        <v>950</v>
      </c>
      <c r="B1127" s="224">
        <v>139</v>
      </c>
    </row>
    <row r="1128" spans="1:2" ht="20.100000000000001" customHeight="1">
      <c r="A1128" s="223" t="s">
        <v>951</v>
      </c>
      <c r="B1128" s="224"/>
    </row>
    <row r="1129" spans="1:2" ht="20.100000000000001" customHeight="1">
      <c r="A1129" s="223" t="s">
        <v>952</v>
      </c>
      <c r="B1129" s="224">
        <v>25</v>
      </c>
    </row>
    <row r="1130" spans="1:2" ht="20.100000000000001" customHeight="1">
      <c r="A1130" s="223" t="s">
        <v>953</v>
      </c>
      <c r="B1130" s="224">
        <v>20</v>
      </c>
    </row>
    <row r="1131" spans="1:2" ht="20.100000000000001" customHeight="1">
      <c r="A1131" s="223" t="s">
        <v>954</v>
      </c>
      <c r="B1131" s="224"/>
    </row>
    <row r="1132" spans="1:2" ht="20.100000000000001" customHeight="1">
      <c r="A1132" s="223" t="s">
        <v>955</v>
      </c>
      <c r="B1132" s="224"/>
    </row>
    <row r="1133" spans="1:2" ht="20.100000000000001" customHeight="1">
      <c r="A1133" s="223" t="s">
        <v>956</v>
      </c>
      <c r="B1133" s="224"/>
    </row>
    <row r="1134" spans="1:2" ht="20.100000000000001" customHeight="1">
      <c r="A1134" s="223" t="s">
        <v>957</v>
      </c>
      <c r="B1134" s="224"/>
    </row>
    <row r="1135" spans="1:2" ht="20.100000000000001" customHeight="1">
      <c r="A1135" s="223" t="s">
        <v>958</v>
      </c>
      <c r="B1135" s="224">
        <v>983</v>
      </c>
    </row>
    <row r="1136" spans="1:2" ht="20.100000000000001" customHeight="1">
      <c r="A1136" s="223" t="s">
        <v>959</v>
      </c>
      <c r="B1136" s="224">
        <v>983</v>
      </c>
    </row>
    <row r="1137" spans="1:2" ht="20.100000000000001" customHeight="1">
      <c r="A1137" s="223" t="s">
        <v>960</v>
      </c>
      <c r="B1137" s="224"/>
    </row>
    <row r="1138" spans="1:2" ht="20.100000000000001" customHeight="1">
      <c r="A1138" s="223" t="s">
        <v>961</v>
      </c>
      <c r="B1138" s="224"/>
    </row>
    <row r="1139" spans="1:2" ht="20.100000000000001" customHeight="1">
      <c r="A1139" s="223" t="s">
        <v>962</v>
      </c>
      <c r="B1139" s="224"/>
    </row>
    <row r="1140" spans="1:2" ht="20.100000000000001" customHeight="1">
      <c r="A1140" s="223" t="s">
        <v>963</v>
      </c>
      <c r="B1140" s="224"/>
    </row>
    <row r="1141" spans="1:2" ht="20.100000000000001" customHeight="1">
      <c r="A1141" s="223" t="s">
        <v>964</v>
      </c>
      <c r="B1141" s="224"/>
    </row>
    <row r="1142" spans="1:2" ht="20.100000000000001" customHeight="1">
      <c r="A1142" s="223" t="s">
        <v>965</v>
      </c>
      <c r="B1142" s="224"/>
    </row>
    <row r="1143" spans="1:2" ht="20.100000000000001" customHeight="1">
      <c r="A1143" s="223" t="s">
        <v>66</v>
      </c>
      <c r="B1143" s="224"/>
    </row>
    <row r="1144" spans="1:2" ht="20.100000000000001" customHeight="1">
      <c r="A1144" s="223" t="s">
        <v>966</v>
      </c>
      <c r="B1144" s="224"/>
    </row>
    <row r="1145" spans="1:2" ht="20.100000000000001" customHeight="1">
      <c r="A1145" s="223" t="s">
        <v>116</v>
      </c>
      <c r="B1145" s="224"/>
    </row>
    <row r="1146" spans="1:2" ht="20.100000000000001" customHeight="1">
      <c r="A1146" s="223" t="s">
        <v>117</v>
      </c>
      <c r="B1146" s="224"/>
    </row>
    <row r="1147" spans="1:2" ht="20.100000000000001" customHeight="1">
      <c r="A1147" s="223" t="s">
        <v>118</v>
      </c>
      <c r="B1147" s="224"/>
    </row>
    <row r="1148" spans="1:2" ht="20.100000000000001" customHeight="1">
      <c r="A1148" s="223" t="s">
        <v>967</v>
      </c>
      <c r="B1148" s="224"/>
    </row>
    <row r="1149" spans="1:2" ht="20.100000000000001" customHeight="1">
      <c r="A1149" s="223" t="s">
        <v>968</v>
      </c>
      <c r="B1149" s="224"/>
    </row>
    <row r="1150" spans="1:2" ht="20.100000000000001" customHeight="1">
      <c r="A1150" s="223" t="s">
        <v>969</v>
      </c>
      <c r="B1150" s="224"/>
    </row>
    <row r="1151" spans="1:2" ht="20.100000000000001" customHeight="1">
      <c r="A1151" s="223" t="s">
        <v>970</v>
      </c>
      <c r="B1151" s="224"/>
    </row>
    <row r="1152" spans="1:2" ht="20.100000000000001" customHeight="1">
      <c r="A1152" s="223" t="s">
        <v>971</v>
      </c>
      <c r="B1152" s="224"/>
    </row>
    <row r="1153" spans="1:2" ht="20.100000000000001" customHeight="1">
      <c r="A1153" s="223" t="s">
        <v>972</v>
      </c>
      <c r="B1153" s="224"/>
    </row>
    <row r="1154" spans="1:2" ht="20.100000000000001" customHeight="1">
      <c r="A1154" s="223" t="s">
        <v>973</v>
      </c>
      <c r="B1154" s="224"/>
    </row>
    <row r="1155" spans="1:2" ht="20.100000000000001" customHeight="1">
      <c r="A1155" s="223" t="s">
        <v>974</v>
      </c>
      <c r="B1155" s="224"/>
    </row>
    <row r="1156" spans="1:2" ht="20.100000000000001" customHeight="1">
      <c r="A1156" s="223" t="s">
        <v>975</v>
      </c>
      <c r="B1156" s="224"/>
    </row>
    <row r="1157" spans="1:2" ht="20.100000000000001" customHeight="1">
      <c r="A1157" s="223" t="s">
        <v>976</v>
      </c>
      <c r="B1157" s="224"/>
    </row>
    <row r="1158" spans="1:2" ht="20.100000000000001" customHeight="1">
      <c r="A1158" s="223" t="s">
        <v>977</v>
      </c>
      <c r="B1158" s="224"/>
    </row>
    <row r="1159" spans="1:2" ht="20.100000000000001" customHeight="1">
      <c r="A1159" s="223" t="s">
        <v>978</v>
      </c>
      <c r="B1159" s="224"/>
    </row>
    <row r="1160" spans="1:2" ht="20.100000000000001" customHeight="1">
      <c r="A1160" s="223" t="s">
        <v>125</v>
      </c>
      <c r="B1160" s="224"/>
    </row>
    <row r="1161" spans="1:2" ht="20.100000000000001" customHeight="1">
      <c r="A1161" s="223" t="s">
        <v>979</v>
      </c>
      <c r="B1161" s="224"/>
    </row>
    <row r="1162" spans="1:2" ht="20.100000000000001" customHeight="1">
      <c r="A1162" s="223" t="s">
        <v>980</v>
      </c>
      <c r="B1162" s="224"/>
    </row>
    <row r="1163" spans="1:2" ht="20.100000000000001" customHeight="1">
      <c r="A1163" s="223" t="s">
        <v>981</v>
      </c>
      <c r="B1163" s="224"/>
    </row>
    <row r="1164" spans="1:2" ht="20.100000000000001" customHeight="1">
      <c r="A1164" s="223" t="s">
        <v>982</v>
      </c>
      <c r="B1164" s="224"/>
    </row>
    <row r="1165" spans="1:2" ht="20.100000000000001" customHeight="1">
      <c r="A1165" s="223" t="s">
        <v>983</v>
      </c>
      <c r="B1165" s="224"/>
    </row>
    <row r="1166" spans="1:2" ht="20.100000000000001" customHeight="1">
      <c r="A1166" s="223" t="s">
        <v>984</v>
      </c>
      <c r="B1166" s="224"/>
    </row>
    <row r="1167" spans="1:2" ht="20.100000000000001" customHeight="1">
      <c r="A1167" s="223" t="s">
        <v>985</v>
      </c>
      <c r="B1167" s="224"/>
    </row>
    <row r="1168" spans="1:2" ht="20.100000000000001" customHeight="1">
      <c r="A1168" s="223" t="s">
        <v>986</v>
      </c>
      <c r="B1168" s="224"/>
    </row>
    <row r="1169" spans="1:2" ht="20.100000000000001" customHeight="1">
      <c r="A1169" s="223" t="s">
        <v>987</v>
      </c>
      <c r="B1169" s="224"/>
    </row>
    <row r="1170" spans="1:2" ht="20.100000000000001" customHeight="1">
      <c r="A1170" s="223" t="s">
        <v>988</v>
      </c>
      <c r="B1170" s="224"/>
    </row>
    <row r="1171" spans="1:2" ht="20.100000000000001" customHeight="1">
      <c r="A1171" s="223" t="s">
        <v>989</v>
      </c>
      <c r="B1171" s="224"/>
    </row>
    <row r="1172" spans="1:2" ht="20.100000000000001" customHeight="1">
      <c r="A1172" s="223" t="s">
        <v>990</v>
      </c>
      <c r="B1172" s="224"/>
    </row>
    <row r="1173" spans="1:2" ht="20.100000000000001" customHeight="1">
      <c r="A1173" s="223" t="s">
        <v>991</v>
      </c>
      <c r="B1173" s="224"/>
    </row>
    <row r="1174" spans="1:2" ht="20.100000000000001" customHeight="1">
      <c r="A1174" s="223" t="s">
        <v>992</v>
      </c>
      <c r="B1174" s="224"/>
    </row>
    <row r="1175" spans="1:2" ht="20.100000000000001" customHeight="1">
      <c r="A1175" s="223" t="s">
        <v>993</v>
      </c>
      <c r="B1175" s="224"/>
    </row>
    <row r="1176" spans="1:2" ht="20.100000000000001" customHeight="1">
      <c r="A1176" s="223" t="s">
        <v>994</v>
      </c>
      <c r="B1176" s="224"/>
    </row>
    <row r="1177" spans="1:2" ht="20.100000000000001" customHeight="1">
      <c r="A1177" s="223" t="s">
        <v>995</v>
      </c>
      <c r="B1177" s="224"/>
    </row>
    <row r="1178" spans="1:2" ht="20.100000000000001" customHeight="1">
      <c r="A1178" s="223" t="s">
        <v>996</v>
      </c>
      <c r="B1178" s="224"/>
    </row>
    <row r="1179" spans="1:2" ht="20.100000000000001" customHeight="1">
      <c r="A1179" s="223" t="s">
        <v>997</v>
      </c>
      <c r="B1179" s="224"/>
    </row>
    <row r="1180" spans="1:2" ht="20.100000000000001" customHeight="1">
      <c r="A1180" s="223" t="s">
        <v>998</v>
      </c>
      <c r="B1180" s="224"/>
    </row>
    <row r="1181" spans="1:2" ht="20.100000000000001" customHeight="1">
      <c r="A1181" s="223" t="s">
        <v>999</v>
      </c>
      <c r="B1181" s="224"/>
    </row>
    <row r="1182" spans="1:2" ht="20.100000000000001" customHeight="1">
      <c r="A1182" s="223" t="s">
        <v>1000</v>
      </c>
      <c r="B1182" s="224"/>
    </row>
    <row r="1183" spans="1:2" ht="20.100000000000001" customHeight="1">
      <c r="A1183" s="223" t="s">
        <v>1001</v>
      </c>
      <c r="B1183" s="224"/>
    </row>
    <row r="1184" spans="1:2" ht="20.100000000000001" customHeight="1">
      <c r="A1184" s="223" t="s">
        <v>1002</v>
      </c>
      <c r="B1184" s="224"/>
    </row>
    <row r="1185" spans="1:2" ht="20.100000000000001" customHeight="1">
      <c r="A1185" s="223" t="s">
        <v>1003</v>
      </c>
      <c r="B1185" s="224"/>
    </row>
    <row r="1186" spans="1:2" ht="20.100000000000001" customHeight="1">
      <c r="A1186" s="223" t="s">
        <v>1004</v>
      </c>
      <c r="B1186" s="224"/>
    </row>
    <row r="1187" spans="1:2" ht="20.100000000000001" customHeight="1">
      <c r="A1187" s="223" t="s">
        <v>67</v>
      </c>
      <c r="B1187" s="224">
        <f>B1188+B1199+B1226</f>
        <v>2485</v>
      </c>
    </row>
    <row r="1188" spans="1:2" ht="20.100000000000001" customHeight="1">
      <c r="A1188" s="223" t="s">
        <v>1005</v>
      </c>
      <c r="B1188" s="224">
        <v>1925</v>
      </c>
    </row>
    <row r="1189" spans="1:2" ht="20.100000000000001" customHeight="1">
      <c r="A1189" s="223" t="s">
        <v>116</v>
      </c>
      <c r="B1189" s="224">
        <v>42</v>
      </c>
    </row>
    <row r="1190" spans="1:2" ht="20.100000000000001" customHeight="1">
      <c r="A1190" s="223" t="s">
        <v>117</v>
      </c>
      <c r="B1190" s="224"/>
    </row>
    <row r="1191" spans="1:2" ht="20.100000000000001" customHeight="1">
      <c r="A1191" s="223" t="s">
        <v>118</v>
      </c>
      <c r="B1191" s="224"/>
    </row>
    <row r="1192" spans="1:2" ht="20.100000000000001" customHeight="1">
      <c r="A1192" s="223" t="s">
        <v>1006</v>
      </c>
      <c r="B1192" s="224">
        <v>1768</v>
      </c>
    </row>
    <row r="1193" spans="1:2" ht="20.100000000000001" customHeight="1">
      <c r="A1193" s="223" t="s">
        <v>1007</v>
      </c>
      <c r="B1193" s="224"/>
    </row>
    <row r="1194" spans="1:2" ht="20.100000000000001" customHeight="1">
      <c r="A1194" s="223" t="s">
        <v>1008</v>
      </c>
      <c r="B1194" s="224">
        <v>58</v>
      </c>
    </row>
    <row r="1195" spans="1:2" ht="20.100000000000001" customHeight="1">
      <c r="A1195" s="223" t="s">
        <v>1009</v>
      </c>
      <c r="B1195" s="224">
        <v>5</v>
      </c>
    </row>
    <row r="1196" spans="1:2" ht="20.100000000000001" customHeight="1">
      <c r="A1196" s="223" t="s">
        <v>1010</v>
      </c>
      <c r="B1196" s="224">
        <v>2</v>
      </c>
    </row>
    <row r="1197" spans="1:2" ht="20.100000000000001" customHeight="1">
      <c r="A1197" s="223" t="s">
        <v>125</v>
      </c>
      <c r="B1197" s="224"/>
    </row>
    <row r="1198" spans="1:2" ht="20.100000000000001" customHeight="1">
      <c r="A1198" s="223" t="s">
        <v>1011</v>
      </c>
      <c r="B1198" s="224">
        <v>50</v>
      </c>
    </row>
    <row r="1199" spans="1:2" ht="20.100000000000001" customHeight="1">
      <c r="A1199" s="223" t="s">
        <v>1012</v>
      </c>
      <c r="B1199" s="224">
        <v>544</v>
      </c>
    </row>
    <row r="1200" spans="1:2" ht="20.100000000000001" customHeight="1">
      <c r="A1200" s="223" t="s">
        <v>116</v>
      </c>
      <c r="B1200" s="224"/>
    </row>
    <row r="1201" spans="1:2" ht="20.100000000000001" customHeight="1">
      <c r="A1201" s="223" t="s">
        <v>117</v>
      </c>
      <c r="B1201" s="224"/>
    </row>
    <row r="1202" spans="1:2" ht="20.100000000000001" customHeight="1">
      <c r="A1202" s="223" t="s">
        <v>118</v>
      </c>
      <c r="B1202" s="224"/>
    </row>
    <row r="1203" spans="1:2" ht="20.100000000000001" customHeight="1">
      <c r="A1203" s="223" t="s">
        <v>1013</v>
      </c>
      <c r="B1203" s="224">
        <v>544</v>
      </c>
    </row>
    <row r="1204" spans="1:2" ht="20.100000000000001" customHeight="1">
      <c r="A1204" s="223" t="s">
        <v>1014</v>
      </c>
      <c r="B1204" s="224"/>
    </row>
    <row r="1205" spans="1:2" ht="20.100000000000001" customHeight="1">
      <c r="A1205" s="223" t="s">
        <v>1015</v>
      </c>
      <c r="B1205" s="224"/>
    </row>
    <row r="1206" spans="1:2" ht="20.100000000000001" customHeight="1">
      <c r="A1206" s="223" t="s">
        <v>116</v>
      </c>
      <c r="B1206" s="224"/>
    </row>
    <row r="1207" spans="1:2" ht="20.100000000000001" customHeight="1">
      <c r="A1207" s="223" t="s">
        <v>117</v>
      </c>
      <c r="B1207" s="224"/>
    </row>
    <row r="1208" spans="1:2" ht="20.100000000000001" customHeight="1">
      <c r="A1208" s="223" t="s">
        <v>118</v>
      </c>
      <c r="B1208" s="224"/>
    </row>
    <row r="1209" spans="1:2" ht="20.100000000000001" customHeight="1">
      <c r="A1209" s="223" t="s">
        <v>1016</v>
      </c>
      <c r="B1209" s="224"/>
    </row>
    <row r="1210" spans="1:2" ht="20.100000000000001" customHeight="1">
      <c r="A1210" s="223" t="s">
        <v>1017</v>
      </c>
      <c r="B1210" s="224"/>
    </row>
    <row r="1211" spans="1:2" ht="20.100000000000001" customHeight="1">
      <c r="A1211" s="223" t="s">
        <v>125</v>
      </c>
      <c r="B1211" s="224"/>
    </row>
    <row r="1212" spans="1:2" ht="20.100000000000001" customHeight="1">
      <c r="A1212" s="223" t="s">
        <v>1018</v>
      </c>
      <c r="B1212" s="224"/>
    </row>
    <row r="1213" spans="1:2" ht="20.100000000000001" customHeight="1">
      <c r="A1213" s="223" t="s">
        <v>1019</v>
      </c>
      <c r="B1213" s="224"/>
    </row>
    <row r="1214" spans="1:2" ht="20.100000000000001" customHeight="1">
      <c r="A1214" s="223" t="s">
        <v>116</v>
      </c>
      <c r="B1214" s="224"/>
    </row>
    <row r="1215" spans="1:2" ht="20.100000000000001" customHeight="1">
      <c r="A1215" s="223" t="s">
        <v>117</v>
      </c>
      <c r="B1215" s="224"/>
    </row>
    <row r="1216" spans="1:2" ht="20.100000000000001" customHeight="1">
      <c r="A1216" s="223" t="s">
        <v>118</v>
      </c>
      <c r="B1216" s="224"/>
    </row>
    <row r="1217" spans="1:2" ht="20.100000000000001" customHeight="1">
      <c r="A1217" s="223" t="s">
        <v>1020</v>
      </c>
      <c r="B1217" s="224"/>
    </row>
    <row r="1218" spans="1:2" ht="20.100000000000001" customHeight="1">
      <c r="A1218" s="223" t="s">
        <v>1021</v>
      </c>
      <c r="B1218" s="224"/>
    </row>
    <row r="1219" spans="1:2" ht="20.100000000000001" customHeight="1">
      <c r="A1219" s="223" t="s">
        <v>1022</v>
      </c>
      <c r="B1219" s="224"/>
    </row>
    <row r="1220" spans="1:2" ht="20.100000000000001" customHeight="1">
      <c r="A1220" s="223" t="s">
        <v>1023</v>
      </c>
      <c r="B1220" s="224"/>
    </row>
    <row r="1221" spans="1:2" ht="20.100000000000001" customHeight="1">
      <c r="A1221" s="223" t="s">
        <v>1024</v>
      </c>
      <c r="B1221" s="224"/>
    </row>
    <row r="1222" spans="1:2" ht="20.100000000000001" customHeight="1">
      <c r="A1222" s="223" t="s">
        <v>1025</v>
      </c>
      <c r="B1222" s="224"/>
    </row>
    <row r="1223" spans="1:2" ht="20.100000000000001" customHeight="1">
      <c r="A1223" s="223" t="s">
        <v>1026</v>
      </c>
      <c r="B1223" s="224"/>
    </row>
    <row r="1224" spans="1:2" ht="20.100000000000001" customHeight="1">
      <c r="A1224" s="223" t="s">
        <v>1027</v>
      </c>
      <c r="B1224" s="224"/>
    </row>
    <row r="1225" spans="1:2" ht="20.100000000000001" customHeight="1">
      <c r="A1225" s="223" t="s">
        <v>1028</v>
      </c>
      <c r="B1225" s="224"/>
    </row>
    <row r="1226" spans="1:2" ht="20.100000000000001" customHeight="1">
      <c r="A1226" s="223" t="s">
        <v>1029</v>
      </c>
      <c r="B1226" s="224">
        <v>16</v>
      </c>
    </row>
    <row r="1227" spans="1:2" ht="20.100000000000001" customHeight="1">
      <c r="A1227" s="223" t="s">
        <v>1030</v>
      </c>
      <c r="B1227" s="224">
        <v>15</v>
      </c>
    </row>
    <row r="1228" spans="1:2" ht="20.100000000000001" customHeight="1">
      <c r="A1228" s="223" t="s">
        <v>1031</v>
      </c>
      <c r="B1228" s="224">
        <v>1</v>
      </c>
    </row>
    <row r="1229" spans="1:2" ht="20.100000000000001" customHeight="1">
      <c r="A1229" s="223" t="s">
        <v>1032</v>
      </c>
      <c r="B1229" s="224"/>
    </row>
    <row r="1230" spans="1:2" ht="20.100000000000001" customHeight="1">
      <c r="A1230" s="223" t="s">
        <v>1033</v>
      </c>
      <c r="B1230" s="224"/>
    </row>
    <row r="1231" spans="1:2" ht="20.100000000000001" customHeight="1">
      <c r="A1231" s="223" t="s">
        <v>1034</v>
      </c>
      <c r="B1231" s="224"/>
    </row>
    <row r="1232" spans="1:2" ht="20.100000000000001" customHeight="1">
      <c r="A1232" s="223" t="s">
        <v>1035</v>
      </c>
      <c r="B1232" s="224"/>
    </row>
    <row r="1233" spans="1:2" ht="20.100000000000001" customHeight="1">
      <c r="A1233" s="223" t="s">
        <v>1036</v>
      </c>
      <c r="B1233" s="224"/>
    </row>
    <row r="1234" spans="1:2" ht="20.100000000000001" customHeight="1">
      <c r="A1234" s="223" t="s">
        <v>1037</v>
      </c>
      <c r="B1234" s="224"/>
    </row>
    <row r="1235" spans="1:2" ht="20.100000000000001" customHeight="1">
      <c r="A1235" s="223" t="s">
        <v>68</v>
      </c>
      <c r="B1235" s="224">
        <v>2400</v>
      </c>
    </row>
    <row r="1236" spans="1:2" ht="20.100000000000001" customHeight="1">
      <c r="A1236" s="223" t="s">
        <v>69</v>
      </c>
      <c r="B1236" s="224">
        <v>1842</v>
      </c>
    </row>
    <row r="1237" spans="1:2" ht="20.100000000000001" customHeight="1">
      <c r="A1237" s="223" t="s">
        <v>1038</v>
      </c>
      <c r="B1237" s="224"/>
    </row>
    <row r="1238" spans="1:2" ht="20.100000000000001" customHeight="1">
      <c r="A1238" s="223" t="s">
        <v>910</v>
      </c>
      <c r="B1238" s="224">
        <v>1842</v>
      </c>
    </row>
    <row r="1239" spans="1:2" ht="20.100000000000001" customHeight="1">
      <c r="A1239" s="223" t="s">
        <v>70</v>
      </c>
      <c r="B1239" s="224">
        <v>2108</v>
      </c>
    </row>
    <row r="1240" spans="1:2" ht="20.100000000000001" customHeight="1">
      <c r="A1240" s="223" t="s">
        <v>1039</v>
      </c>
      <c r="B1240" s="224"/>
    </row>
    <row r="1241" spans="1:2" ht="20.100000000000001" customHeight="1">
      <c r="A1241" s="223" t="s">
        <v>1040</v>
      </c>
      <c r="B1241" s="224">
        <v>2108</v>
      </c>
    </row>
    <row r="1242" spans="1:2" ht="20.100000000000001" customHeight="1">
      <c r="A1242" s="223" t="s">
        <v>1041</v>
      </c>
      <c r="B1242" s="224"/>
    </row>
    <row r="1243" spans="1:2" ht="20.100000000000001" customHeight="1">
      <c r="A1243" s="223" t="s">
        <v>1042</v>
      </c>
      <c r="B1243" s="224"/>
    </row>
    <row r="1244" spans="1:2" ht="20.100000000000001" customHeight="1">
      <c r="A1244" s="223" t="s">
        <v>1043</v>
      </c>
      <c r="B1244" s="224"/>
    </row>
    <row r="1245" spans="1:2" ht="20.100000000000001" customHeight="1">
      <c r="A1245" s="223" t="s">
        <v>71</v>
      </c>
      <c r="B1245" s="224"/>
    </row>
    <row r="1246" spans="1:2" ht="20.100000000000001" customHeight="1">
      <c r="A1246" s="223" t="s">
        <v>1044</v>
      </c>
      <c r="B1246" s="224"/>
    </row>
    <row r="1247" spans="1:2" ht="20.100000000000001" customHeight="1">
      <c r="A1247" s="225"/>
      <c r="B1247" s="224"/>
    </row>
    <row r="1248" spans="1:2" ht="20.100000000000001" customHeight="1">
      <c r="A1248" s="225"/>
      <c r="B1248" s="224"/>
    </row>
    <row r="1249" spans="1:2" ht="20.100000000000001" customHeight="1">
      <c r="A1249" s="226" t="s">
        <v>1045</v>
      </c>
      <c r="B1249" s="224">
        <f>B1239+B1236+B1187+B1123+B1079+B1039+B1019+B955+B897+B790+B771+B699+B628+B502+B445+B389+B338+B248+B238+B5+B1235</f>
        <v>90540.62</v>
      </c>
    </row>
  </sheetData>
  <mergeCells count="1">
    <mergeCell ref="A2:B2"/>
  </mergeCells>
  <phoneticPr fontId="4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25"/>
  <sheetViews>
    <sheetView topLeftCell="A17" workbookViewId="0">
      <selection activeCell="H11" sqref="H11"/>
    </sheetView>
  </sheetViews>
  <sheetFormatPr defaultColWidth="9" defaultRowHeight="14.25"/>
  <cols>
    <col min="1" max="1" width="35.625" style="111" customWidth="1"/>
    <col min="2" max="2" width="12.875" style="111" customWidth="1"/>
    <col min="3" max="3" width="35.625" style="111" customWidth="1"/>
    <col min="4" max="4" width="13.125" style="111" customWidth="1"/>
    <col min="5" max="16384" width="9" style="111"/>
  </cols>
  <sheetData>
    <row r="1" spans="1:4" s="109" customFormat="1" ht="30" customHeight="1">
      <c r="A1" s="109" t="s">
        <v>1046</v>
      </c>
    </row>
    <row r="2" spans="1:4" s="109" customFormat="1" ht="50.1" customHeight="1">
      <c r="A2" s="248" t="s">
        <v>1047</v>
      </c>
      <c r="B2" s="248"/>
      <c r="C2" s="248"/>
      <c r="D2" s="248"/>
    </row>
    <row r="3" spans="1:4" ht="30" customHeight="1">
      <c r="D3" s="112" t="s">
        <v>2</v>
      </c>
    </row>
    <row r="4" spans="1:4" s="110" customFormat="1" ht="39.950000000000003" customHeight="1">
      <c r="A4" s="113" t="s">
        <v>75</v>
      </c>
      <c r="B4" s="114" t="s">
        <v>8</v>
      </c>
      <c r="C4" s="113" t="s">
        <v>76</v>
      </c>
      <c r="D4" s="114" t="s">
        <v>8</v>
      </c>
    </row>
    <row r="5" spans="1:4" s="109" customFormat="1" ht="27" customHeight="1">
      <c r="A5" s="115" t="s">
        <v>77</v>
      </c>
      <c r="B5" s="214">
        <v>66339</v>
      </c>
      <c r="C5" s="115" t="s">
        <v>78</v>
      </c>
      <c r="D5" s="214">
        <v>90541</v>
      </c>
    </row>
    <row r="6" spans="1:4" s="109" customFormat="1" ht="27" customHeight="1">
      <c r="A6" s="115" t="s">
        <v>79</v>
      </c>
      <c r="B6" s="214">
        <v>28518</v>
      </c>
      <c r="C6" s="115" t="s">
        <v>80</v>
      </c>
      <c r="D6" s="215">
        <v>4316</v>
      </c>
    </row>
    <row r="7" spans="1:4" ht="27" customHeight="1">
      <c r="A7" s="116" t="s">
        <v>81</v>
      </c>
      <c r="B7" s="216">
        <f>B8+B9+B10</f>
        <v>1702</v>
      </c>
      <c r="C7" s="116" t="s">
        <v>82</v>
      </c>
      <c r="D7" s="217">
        <v>4316</v>
      </c>
    </row>
    <row r="8" spans="1:4" ht="27" customHeight="1">
      <c r="A8" s="116" t="s">
        <v>83</v>
      </c>
      <c r="B8" s="218">
        <v>1702</v>
      </c>
      <c r="C8" s="116" t="s">
        <v>84</v>
      </c>
      <c r="D8" s="218">
        <v>14</v>
      </c>
    </row>
    <row r="9" spans="1:4" ht="27" customHeight="1">
      <c r="A9" s="116" t="s">
        <v>85</v>
      </c>
      <c r="B9" s="218"/>
      <c r="C9" s="116" t="s">
        <v>86</v>
      </c>
      <c r="D9" s="218">
        <v>4302</v>
      </c>
    </row>
    <row r="10" spans="1:4" ht="27" customHeight="1">
      <c r="A10" s="116" t="s">
        <v>87</v>
      </c>
      <c r="B10" s="218"/>
      <c r="C10" s="116" t="s">
        <v>88</v>
      </c>
      <c r="D10" s="216"/>
    </row>
    <row r="11" spans="1:4" ht="27" customHeight="1">
      <c r="A11" s="116" t="s">
        <v>89</v>
      </c>
      <c r="B11" s="218"/>
      <c r="C11" s="116" t="s">
        <v>90</v>
      </c>
      <c r="D11" s="216"/>
    </row>
    <row r="12" spans="1:4" ht="27" customHeight="1">
      <c r="A12" s="116" t="s">
        <v>91</v>
      </c>
      <c r="B12" s="216">
        <v>22859</v>
      </c>
      <c r="C12" s="116" t="s">
        <v>92</v>
      </c>
      <c r="D12" s="216"/>
    </row>
    <row r="13" spans="1:4" ht="27" customHeight="1">
      <c r="A13" s="116" t="s">
        <v>93</v>
      </c>
      <c r="B13" s="218">
        <v>22846</v>
      </c>
      <c r="C13" s="116" t="s">
        <v>94</v>
      </c>
      <c r="D13" s="216"/>
    </row>
    <row r="14" spans="1:4" ht="27" customHeight="1">
      <c r="A14" s="116" t="s">
        <v>95</v>
      </c>
      <c r="B14" s="216">
        <v>13</v>
      </c>
      <c r="C14" s="116" t="s">
        <v>96</v>
      </c>
      <c r="D14" s="214"/>
    </row>
    <row r="15" spans="1:4" ht="27" customHeight="1">
      <c r="A15" s="116" t="s">
        <v>97</v>
      </c>
      <c r="B15" s="216"/>
      <c r="C15" s="116" t="s">
        <v>98</v>
      </c>
      <c r="D15" s="216"/>
    </row>
    <row r="16" spans="1:4" ht="27" customHeight="1">
      <c r="A16" s="116" t="s">
        <v>99</v>
      </c>
      <c r="B16" s="216"/>
      <c r="C16" s="116"/>
      <c r="D16" s="216"/>
    </row>
    <row r="17" spans="1:4" ht="27" customHeight="1">
      <c r="A17" s="116" t="s">
        <v>100</v>
      </c>
      <c r="B17" s="216"/>
      <c r="C17" s="115"/>
      <c r="D17" s="214"/>
    </row>
    <row r="18" spans="1:4" ht="27" customHeight="1">
      <c r="A18" s="116" t="s">
        <v>101</v>
      </c>
      <c r="B18" s="216"/>
      <c r="C18" s="116"/>
      <c r="D18" s="216"/>
    </row>
    <row r="19" spans="1:4" ht="27" customHeight="1">
      <c r="A19" s="116" t="s">
        <v>102</v>
      </c>
      <c r="B19" s="218">
        <v>3957</v>
      </c>
      <c r="C19" s="116"/>
      <c r="D19" s="216"/>
    </row>
    <row r="20" spans="1:4" ht="27" customHeight="1">
      <c r="A20" s="115" t="s">
        <v>103</v>
      </c>
      <c r="B20" s="214"/>
      <c r="C20" s="116"/>
      <c r="D20" s="216"/>
    </row>
    <row r="21" spans="1:4" ht="27" customHeight="1">
      <c r="A21" s="116" t="s">
        <v>104</v>
      </c>
      <c r="B21" s="216"/>
      <c r="C21" s="116"/>
      <c r="D21" s="216"/>
    </row>
    <row r="22" spans="1:4" ht="27" customHeight="1">
      <c r="A22" s="116" t="s">
        <v>105</v>
      </c>
      <c r="B22" s="216"/>
      <c r="C22" s="116"/>
      <c r="D22" s="216"/>
    </row>
    <row r="23" spans="1:4" ht="27" customHeight="1">
      <c r="A23" s="116" t="s">
        <v>106</v>
      </c>
      <c r="B23" s="216"/>
      <c r="C23" s="116"/>
      <c r="D23" s="216"/>
    </row>
    <row r="24" spans="1:4" ht="27" customHeight="1">
      <c r="A24" s="116"/>
      <c r="B24" s="216"/>
      <c r="C24" s="116"/>
      <c r="D24" s="216"/>
    </row>
    <row r="25" spans="1:4" s="109" customFormat="1" ht="27" customHeight="1">
      <c r="A25" s="113" t="s">
        <v>107</v>
      </c>
      <c r="B25" s="214">
        <f>B5+B6+B20</f>
        <v>94857</v>
      </c>
      <c r="C25" s="113" t="s">
        <v>108</v>
      </c>
      <c r="D25" s="215">
        <f>D5+D6+D14</f>
        <v>94857</v>
      </c>
    </row>
  </sheetData>
  <mergeCells count="1">
    <mergeCell ref="A2:D2"/>
  </mergeCells>
  <phoneticPr fontId="45" type="noConversion"/>
  <pageMargins left="0.7" right="0.7" top="0.75" bottom="0.75" header="0.3" footer="0.3"/>
  <pageSetup paperSize="9" orientation="portrait" horizontalDpi="200" verticalDpi="300"/>
</worksheet>
</file>

<file path=xl/worksheets/sheet7.xml><?xml version="1.0" encoding="utf-8"?>
<worksheet xmlns="http://schemas.openxmlformats.org/spreadsheetml/2006/main" xmlns:r="http://schemas.openxmlformats.org/officeDocument/2006/relationships">
  <dimension ref="A1:C70"/>
  <sheetViews>
    <sheetView topLeftCell="B59" workbookViewId="0">
      <selection activeCell="G7" sqref="G7"/>
    </sheetView>
  </sheetViews>
  <sheetFormatPr defaultColWidth="9" defaultRowHeight="14.25"/>
  <cols>
    <col min="1" max="1" width="10.625" style="111" hidden="1" customWidth="1"/>
    <col min="2" max="2" width="45.625" style="111" customWidth="1"/>
    <col min="3" max="3" width="30.625" style="111" customWidth="1"/>
    <col min="4" max="16384" width="9" style="111"/>
  </cols>
  <sheetData>
    <row r="1" spans="1:3" ht="30" customHeight="1">
      <c r="B1" s="109" t="s">
        <v>1048</v>
      </c>
    </row>
    <row r="2" spans="1:3" ht="60" customHeight="1">
      <c r="B2" s="248" t="s">
        <v>1049</v>
      </c>
      <c r="C2" s="258"/>
    </row>
    <row r="3" spans="1:3" ht="30" customHeight="1">
      <c r="C3" s="112" t="s">
        <v>2</v>
      </c>
    </row>
    <row r="4" spans="1:3" s="110" customFormat="1" ht="50.1" customHeight="1">
      <c r="A4" s="113" t="s">
        <v>3</v>
      </c>
      <c r="B4" s="113" t="s">
        <v>4</v>
      </c>
      <c r="C4" s="114" t="s">
        <v>8</v>
      </c>
    </row>
    <row r="5" spans="1:3" s="109" customFormat="1" ht="32.1" customHeight="1">
      <c r="A5" s="115">
        <v>501</v>
      </c>
      <c r="B5" s="115" t="s">
        <v>1050</v>
      </c>
      <c r="C5" s="115">
        <f>SUM(C6:C9)</f>
        <v>5021</v>
      </c>
    </row>
    <row r="6" spans="1:3" ht="32.1" customHeight="1">
      <c r="A6" s="116">
        <v>50101</v>
      </c>
      <c r="B6" s="116" t="s">
        <v>1051</v>
      </c>
      <c r="C6" s="116">
        <v>1508</v>
      </c>
    </row>
    <row r="7" spans="1:3" ht="32.1" customHeight="1">
      <c r="A7" s="116">
        <v>50102</v>
      </c>
      <c r="B7" s="116" t="s">
        <v>1052</v>
      </c>
      <c r="C7" s="116">
        <v>1508</v>
      </c>
    </row>
    <row r="8" spans="1:3" ht="32.1" customHeight="1">
      <c r="A8" s="116">
        <v>50103</v>
      </c>
      <c r="B8" s="116" t="s">
        <v>1053</v>
      </c>
      <c r="C8" s="116">
        <v>336</v>
      </c>
    </row>
    <row r="9" spans="1:3" ht="32.1" customHeight="1">
      <c r="A9" s="116">
        <v>50199</v>
      </c>
      <c r="B9" s="116" t="s">
        <v>1054</v>
      </c>
      <c r="C9" s="116">
        <v>1669</v>
      </c>
    </row>
    <row r="10" spans="1:3" s="109" customFormat="1" ht="32.1" customHeight="1">
      <c r="A10" s="115">
        <v>502</v>
      </c>
      <c r="B10" s="115" t="s">
        <v>1055</v>
      </c>
      <c r="C10" s="115">
        <f>SUM(C11:C20)</f>
        <v>55777</v>
      </c>
    </row>
    <row r="11" spans="1:3" ht="32.1" customHeight="1">
      <c r="A11" s="116">
        <v>50201</v>
      </c>
      <c r="B11" s="116" t="s">
        <v>1056</v>
      </c>
      <c r="C11" s="116">
        <v>7581</v>
      </c>
    </row>
    <row r="12" spans="1:3" ht="32.1" customHeight="1">
      <c r="A12" s="116">
        <v>50202</v>
      </c>
      <c r="B12" s="116" t="s">
        <v>1057</v>
      </c>
      <c r="C12" s="116">
        <v>12</v>
      </c>
    </row>
    <row r="13" spans="1:3" ht="32.1" customHeight="1">
      <c r="A13" s="116">
        <v>50203</v>
      </c>
      <c r="B13" s="116" t="s">
        <v>1058</v>
      </c>
      <c r="C13" s="116">
        <v>57</v>
      </c>
    </row>
    <row r="14" spans="1:3" ht="32.1" customHeight="1">
      <c r="A14" s="116">
        <v>50204</v>
      </c>
      <c r="B14" s="116" t="s">
        <v>1059</v>
      </c>
      <c r="C14" s="116">
        <v>112</v>
      </c>
    </row>
    <row r="15" spans="1:3" ht="32.1" customHeight="1">
      <c r="A15" s="116">
        <v>50205</v>
      </c>
      <c r="B15" s="116" t="s">
        <v>1060</v>
      </c>
      <c r="C15" s="116">
        <v>8209</v>
      </c>
    </row>
    <row r="16" spans="1:3" ht="32.1" customHeight="1">
      <c r="A16" s="116">
        <v>50206</v>
      </c>
      <c r="B16" s="116" t="s">
        <v>1061</v>
      </c>
      <c r="C16" s="116">
        <v>11</v>
      </c>
    </row>
    <row r="17" spans="1:3" ht="32.1" customHeight="1">
      <c r="A17" s="116">
        <v>50207</v>
      </c>
      <c r="B17" s="116" t="s">
        <v>1062</v>
      </c>
      <c r="C17" s="116">
        <v>5</v>
      </c>
    </row>
    <row r="18" spans="1:3" ht="32.1" customHeight="1">
      <c r="A18" s="116">
        <v>50208</v>
      </c>
      <c r="B18" s="116" t="s">
        <v>1063</v>
      </c>
      <c r="C18" s="116">
        <v>70</v>
      </c>
    </row>
    <row r="19" spans="1:3" ht="32.1" customHeight="1">
      <c r="A19" s="116">
        <v>50209</v>
      </c>
      <c r="B19" s="116" t="s">
        <v>1064</v>
      </c>
      <c r="C19" s="116">
        <v>496</v>
      </c>
    </row>
    <row r="20" spans="1:3" ht="32.1" customHeight="1">
      <c r="A20" s="116">
        <v>50299</v>
      </c>
      <c r="B20" s="116" t="s">
        <v>1065</v>
      </c>
      <c r="C20" s="116">
        <v>39224</v>
      </c>
    </row>
    <row r="21" spans="1:3" s="109" customFormat="1" ht="32.1" customHeight="1">
      <c r="A21" s="115"/>
      <c r="B21" s="115" t="s">
        <v>1066</v>
      </c>
      <c r="C21" s="115">
        <f>SUM(C22:C28)</f>
        <v>1536</v>
      </c>
    </row>
    <row r="22" spans="1:3" ht="32.1" customHeight="1">
      <c r="A22" s="116">
        <v>50301</v>
      </c>
      <c r="B22" s="116" t="s">
        <v>1067</v>
      </c>
      <c r="C22" s="116"/>
    </row>
    <row r="23" spans="1:3" ht="32.1" customHeight="1">
      <c r="A23" s="116">
        <v>50302</v>
      </c>
      <c r="B23" s="116" t="s">
        <v>1068</v>
      </c>
      <c r="C23" s="116"/>
    </row>
    <row r="24" spans="1:3" ht="32.1" customHeight="1">
      <c r="A24" s="116">
        <v>50303</v>
      </c>
      <c r="B24" s="116" t="s">
        <v>1069</v>
      </c>
      <c r="C24" s="116"/>
    </row>
    <row r="25" spans="1:3" ht="32.1" customHeight="1">
      <c r="A25" s="116">
        <v>50305</v>
      </c>
      <c r="B25" s="116" t="s">
        <v>1070</v>
      </c>
      <c r="C25" s="116"/>
    </row>
    <row r="26" spans="1:3" ht="32.1" customHeight="1">
      <c r="A26" s="116">
        <v>50306</v>
      </c>
      <c r="B26" s="116" t="s">
        <v>1071</v>
      </c>
      <c r="C26" s="116">
        <v>36</v>
      </c>
    </row>
    <row r="27" spans="1:3" ht="32.1" customHeight="1">
      <c r="A27" s="116">
        <v>50307</v>
      </c>
      <c r="B27" s="116" t="s">
        <v>1072</v>
      </c>
      <c r="C27" s="116"/>
    </row>
    <row r="28" spans="1:3" ht="32.1" customHeight="1">
      <c r="A28" s="116">
        <v>50399</v>
      </c>
      <c r="B28" s="116" t="s">
        <v>1073</v>
      </c>
      <c r="C28" s="116">
        <v>1500</v>
      </c>
    </row>
    <row r="29" spans="1:3" s="109" customFormat="1" ht="32.1" customHeight="1">
      <c r="A29" s="115">
        <v>504</v>
      </c>
      <c r="B29" s="115" t="s">
        <v>1074</v>
      </c>
      <c r="C29" s="115">
        <f>SUM(C30:C35)</f>
        <v>17</v>
      </c>
    </row>
    <row r="30" spans="1:3" ht="32.1" customHeight="1">
      <c r="A30" s="116">
        <v>50401</v>
      </c>
      <c r="B30" s="116" t="s">
        <v>1067</v>
      </c>
      <c r="C30" s="116"/>
    </row>
    <row r="31" spans="1:3" ht="32.1" customHeight="1">
      <c r="A31" s="116">
        <v>50402</v>
      </c>
      <c r="B31" s="116" t="s">
        <v>1068</v>
      </c>
      <c r="C31" s="116"/>
    </row>
    <row r="32" spans="1:3" ht="32.1" customHeight="1">
      <c r="A32" s="116">
        <v>50403</v>
      </c>
      <c r="B32" s="116" t="s">
        <v>1069</v>
      </c>
      <c r="C32" s="116"/>
    </row>
    <row r="33" spans="1:3" ht="32.1" customHeight="1">
      <c r="A33" s="116">
        <v>50404</v>
      </c>
      <c r="B33" s="116" t="s">
        <v>1071</v>
      </c>
      <c r="C33" s="116">
        <v>17</v>
      </c>
    </row>
    <row r="34" spans="1:3" ht="32.1" customHeight="1">
      <c r="A34" s="116">
        <v>50405</v>
      </c>
      <c r="B34" s="116" t="s">
        <v>1072</v>
      </c>
      <c r="C34" s="116"/>
    </row>
    <row r="35" spans="1:3" ht="32.1" customHeight="1">
      <c r="A35" s="116">
        <v>50499</v>
      </c>
      <c r="B35" s="116" t="s">
        <v>1073</v>
      </c>
      <c r="C35" s="116"/>
    </row>
    <row r="36" spans="1:3" s="109" customFormat="1" ht="32.1" customHeight="1">
      <c r="A36" s="115">
        <v>505</v>
      </c>
      <c r="B36" s="115" t="s">
        <v>1075</v>
      </c>
      <c r="C36" s="115">
        <f>SUM(C37:C39)</f>
        <v>21301</v>
      </c>
    </row>
    <row r="37" spans="1:3" ht="32.1" customHeight="1">
      <c r="A37" s="116">
        <v>50501</v>
      </c>
      <c r="B37" s="116" t="s">
        <v>1076</v>
      </c>
      <c r="C37" s="116">
        <v>12114</v>
      </c>
    </row>
    <row r="38" spans="1:3" ht="32.1" customHeight="1">
      <c r="A38" s="116">
        <v>50502</v>
      </c>
      <c r="B38" s="116" t="s">
        <v>1077</v>
      </c>
      <c r="C38" s="116">
        <v>9187</v>
      </c>
    </row>
    <row r="39" spans="1:3" ht="32.1" customHeight="1">
      <c r="A39" s="116">
        <v>50599</v>
      </c>
      <c r="B39" s="116" t="s">
        <v>1078</v>
      </c>
      <c r="C39" s="116"/>
    </row>
    <row r="40" spans="1:3" s="109" customFormat="1" ht="32.1" customHeight="1">
      <c r="A40" s="115">
        <v>506</v>
      </c>
      <c r="B40" s="115" t="s">
        <v>1079</v>
      </c>
      <c r="C40" s="115">
        <f>SUM(C41:C42)</f>
        <v>0</v>
      </c>
    </row>
    <row r="41" spans="1:3" ht="32.1" customHeight="1">
      <c r="A41" s="116">
        <v>50601</v>
      </c>
      <c r="B41" s="116" t="s">
        <v>1080</v>
      </c>
      <c r="C41" s="116"/>
    </row>
    <row r="42" spans="1:3" ht="32.1" customHeight="1">
      <c r="A42" s="116">
        <v>50602</v>
      </c>
      <c r="B42" s="116" t="s">
        <v>1081</v>
      </c>
      <c r="C42" s="116"/>
    </row>
    <row r="43" spans="1:3" s="109" customFormat="1" ht="32.1" customHeight="1">
      <c r="A43" s="115">
        <v>507</v>
      </c>
      <c r="B43" s="115" t="s">
        <v>1082</v>
      </c>
      <c r="C43" s="115">
        <f>SUM(C44:C46)</f>
        <v>1201</v>
      </c>
    </row>
    <row r="44" spans="1:3" ht="32.1" customHeight="1">
      <c r="A44" s="116">
        <v>50701</v>
      </c>
      <c r="B44" s="116" t="s">
        <v>1083</v>
      </c>
      <c r="C44" s="116">
        <v>900</v>
      </c>
    </row>
    <row r="45" spans="1:3" ht="32.1" customHeight="1">
      <c r="A45" s="116">
        <v>50702</v>
      </c>
      <c r="B45" s="116" t="s">
        <v>1084</v>
      </c>
      <c r="C45" s="116"/>
    </row>
    <row r="46" spans="1:3" ht="32.1" customHeight="1">
      <c r="A46" s="116">
        <v>50703</v>
      </c>
      <c r="B46" s="116" t="s">
        <v>1085</v>
      </c>
      <c r="C46" s="116">
        <v>301</v>
      </c>
    </row>
    <row r="47" spans="1:3" s="109" customFormat="1" ht="32.1" customHeight="1">
      <c r="A47" s="115">
        <v>508</v>
      </c>
      <c r="B47" s="115" t="s">
        <v>1086</v>
      </c>
      <c r="C47" s="115">
        <f>SUM(C48:C49)</f>
        <v>0</v>
      </c>
    </row>
    <row r="48" spans="1:3" ht="32.1" customHeight="1">
      <c r="A48" s="116">
        <v>50801</v>
      </c>
      <c r="B48" s="116" t="s">
        <v>1087</v>
      </c>
      <c r="C48" s="116"/>
    </row>
    <row r="49" spans="1:3" ht="32.1" customHeight="1">
      <c r="A49" s="116">
        <v>50802</v>
      </c>
      <c r="B49" s="116" t="s">
        <v>1088</v>
      </c>
      <c r="C49" s="116"/>
    </row>
    <row r="50" spans="1:3" s="109" customFormat="1" ht="32.1" customHeight="1">
      <c r="A50" s="115">
        <v>509</v>
      </c>
      <c r="B50" s="115" t="s">
        <v>1089</v>
      </c>
      <c r="C50" s="115">
        <f>SUM(C51:C55)</f>
        <v>3809</v>
      </c>
    </row>
    <row r="51" spans="1:3" ht="32.1" customHeight="1">
      <c r="A51" s="116">
        <v>50901</v>
      </c>
      <c r="B51" s="116" t="s">
        <v>1090</v>
      </c>
      <c r="C51" s="116">
        <v>3078</v>
      </c>
    </row>
    <row r="52" spans="1:3" ht="32.1" customHeight="1">
      <c r="A52" s="116">
        <v>50902</v>
      </c>
      <c r="B52" s="213" t="s">
        <v>1091</v>
      </c>
      <c r="C52" s="116"/>
    </row>
    <row r="53" spans="1:3" ht="32.1" customHeight="1">
      <c r="A53" s="116">
        <v>50903</v>
      </c>
      <c r="B53" s="116" t="s">
        <v>1092</v>
      </c>
      <c r="C53" s="116"/>
    </row>
    <row r="54" spans="1:3" ht="32.1" customHeight="1">
      <c r="A54" s="116">
        <v>50905</v>
      </c>
      <c r="B54" s="116" t="s">
        <v>1093</v>
      </c>
      <c r="C54" s="116">
        <v>146</v>
      </c>
    </row>
    <row r="55" spans="1:3" ht="32.1" customHeight="1">
      <c r="A55" s="116">
        <v>50999</v>
      </c>
      <c r="B55" s="116" t="s">
        <v>1094</v>
      </c>
      <c r="C55" s="116">
        <v>585</v>
      </c>
    </row>
    <row r="56" spans="1:3" s="109" customFormat="1" ht="32.1" customHeight="1">
      <c r="A56" s="115">
        <v>510</v>
      </c>
      <c r="B56" s="115" t="s">
        <v>1095</v>
      </c>
      <c r="C56" s="115">
        <f>SUM(C57:C58)</f>
        <v>0</v>
      </c>
    </row>
    <row r="57" spans="1:3" ht="32.1" customHeight="1">
      <c r="A57" s="116">
        <v>51002</v>
      </c>
      <c r="B57" s="116" t="s">
        <v>1096</v>
      </c>
      <c r="C57" s="116"/>
    </row>
    <row r="58" spans="1:3" ht="32.1" customHeight="1">
      <c r="A58" s="116">
        <v>51003</v>
      </c>
      <c r="B58" s="116" t="s">
        <v>460</v>
      </c>
      <c r="C58" s="116"/>
    </row>
    <row r="59" spans="1:3" s="109" customFormat="1" ht="32.1" customHeight="1">
      <c r="A59" s="115">
        <v>511</v>
      </c>
      <c r="B59" s="115" t="s">
        <v>1097</v>
      </c>
      <c r="C59" s="115">
        <f>SUM(C60:C63)</f>
        <v>1840</v>
      </c>
    </row>
    <row r="60" spans="1:3" ht="32.1" customHeight="1">
      <c r="A60" s="116">
        <v>51101</v>
      </c>
      <c r="B60" s="116" t="s">
        <v>1098</v>
      </c>
      <c r="C60" s="116">
        <v>1840</v>
      </c>
    </row>
    <row r="61" spans="1:3" ht="32.1" customHeight="1">
      <c r="A61" s="116">
        <v>51102</v>
      </c>
      <c r="B61" s="116" t="s">
        <v>1099</v>
      </c>
      <c r="C61" s="116"/>
    </row>
    <row r="62" spans="1:3" ht="32.1" customHeight="1">
      <c r="A62" s="116">
        <v>51103</v>
      </c>
      <c r="B62" s="116" t="s">
        <v>1100</v>
      </c>
      <c r="C62" s="116"/>
    </row>
    <row r="63" spans="1:3" ht="32.1" customHeight="1">
      <c r="A63" s="116">
        <v>51104</v>
      </c>
      <c r="B63" s="116" t="s">
        <v>1101</v>
      </c>
      <c r="C63" s="116"/>
    </row>
    <row r="64" spans="1:3" s="109" customFormat="1" ht="32.1" customHeight="1">
      <c r="A64" s="115">
        <v>599</v>
      </c>
      <c r="B64" s="115" t="s">
        <v>1102</v>
      </c>
      <c r="C64" s="115">
        <f>SUM(C65:C68)</f>
        <v>39</v>
      </c>
    </row>
    <row r="65" spans="1:3" ht="32.1" customHeight="1">
      <c r="A65" s="116">
        <v>59906</v>
      </c>
      <c r="B65" s="116" t="s">
        <v>1103</v>
      </c>
      <c r="C65" s="116"/>
    </row>
    <row r="66" spans="1:3" ht="32.1" customHeight="1">
      <c r="A66" s="116">
        <v>59907</v>
      </c>
      <c r="B66" s="116" t="s">
        <v>1104</v>
      </c>
      <c r="C66" s="116"/>
    </row>
    <row r="67" spans="1:3" ht="32.1" customHeight="1">
      <c r="A67" s="116">
        <v>59908</v>
      </c>
      <c r="B67" s="116" t="s">
        <v>1105</v>
      </c>
      <c r="C67" s="116"/>
    </row>
    <row r="68" spans="1:3" ht="32.1" customHeight="1">
      <c r="A68" s="116">
        <v>59999</v>
      </c>
      <c r="B68" s="116" t="s">
        <v>910</v>
      </c>
      <c r="C68" s="116">
        <v>39</v>
      </c>
    </row>
    <row r="69" spans="1:3" ht="32.1" customHeight="1">
      <c r="A69" s="116"/>
      <c r="B69" s="116"/>
      <c r="C69" s="116"/>
    </row>
    <row r="70" spans="1:3" ht="32.1" customHeight="1">
      <c r="A70" s="116"/>
      <c r="B70" s="113" t="s">
        <v>1106</v>
      </c>
      <c r="C70" s="115">
        <f>C5+C10+C21+C29+C36+C40+C43+C47+C50+C56+C59+C64</f>
        <v>90541</v>
      </c>
    </row>
  </sheetData>
  <mergeCells count="1">
    <mergeCell ref="B2:C2"/>
  </mergeCells>
  <phoneticPr fontId="45" type="noConversion"/>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dimension ref="A1:C70"/>
  <sheetViews>
    <sheetView topLeftCell="B22" workbookViewId="0">
      <selection activeCell="D68" sqref="D68"/>
    </sheetView>
  </sheetViews>
  <sheetFormatPr defaultColWidth="9" defaultRowHeight="14.25"/>
  <cols>
    <col min="1" max="1" width="10.625" style="111" hidden="1" customWidth="1"/>
    <col min="2" max="2" width="45.625" style="111" customWidth="1"/>
    <col min="3" max="3" width="23.125" style="111" customWidth="1"/>
    <col min="4" max="16384" width="9" style="111"/>
  </cols>
  <sheetData>
    <row r="1" spans="1:3" ht="30" customHeight="1">
      <c r="B1" s="109" t="s">
        <v>1107</v>
      </c>
    </row>
    <row r="2" spans="1:3" ht="60" customHeight="1">
      <c r="B2" s="248" t="s">
        <v>1108</v>
      </c>
      <c r="C2" s="258"/>
    </row>
    <row r="3" spans="1:3" ht="30" customHeight="1">
      <c r="C3" s="112" t="s">
        <v>2</v>
      </c>
    </row>
    <row r="4" spans="1:3" s="110" customFormat="1" ht="50.1" customHeight="1">
      <c r="A4" s="113" t="s">
        <v>3</v>
      </c>
      <c r="B4" s="113" t="s">
        <v>4</v>
      </c>
      <c r="C4" s="114" t="s">
        <v>8</v>
      </c>
    </row>
    <row r="5" spans="1:3" s="109" customFormat="1" ht="32.1" customHeight="1">
      <c r="A5" s="115">
        <v>501</v>
      </c>
      <c r="B5" s="115" t="s">
        <v>1050</v>
      </c>
      <c r="C5" s="115">
        <f>SUM(C6:C9)</f>
        <v>4198</v>
      </c>
    </row>
    <row r="6" spans="1:3" ht="32.1" customHeight="1">
      <c r="A6" s="116">
        <v>50101</v>
      </c>
      <c r="B6" s="116" t="s">
        <v>1051</v>
      </c>
      <c r="C6" s="116">
        <v>1245</v>
      </c>
    </row>
    <row r="7" spans="1:3" ht="32.1" customHeight="1">
      <c r="A7" s="116">
        <v>50102</v>
      </c>
      <c r="B7" s="116" t="s">
        <v>1052</v>
      </c>
      <c r="C7" s="116">
        <v>1058</v>
      </c>
    </row>
    <row r="8" spans="1:3" ht="32.1" customHeight="1">
      <c r="A8" s="116">
        <v>50103</v>
      </c>
      <c r="B8" s="116" t="s">
        <v>1053</v>
      </c>
      <c r="C8" s="116">
        <v>327</v>
      </c>
    </row>
    <row r="9" spans="1:3" ht="32.1" customHeight="1">
      <c r="A9" s="116">
        <v>50199</v>
      </c>
      <c r="B9" s="116" t="s">
        <v>1054</v>
      </c>
      <c r="C9" s="116">
        <v>1568</v>
      </c>
    </row>
    <row r="10" spans="1:3" s="109" customFormat="1" ht="32.1" customHeight="1">
      <c r="A10" s="115">
        <v>502</v>
      </c>
      <c r="B10" s="115" t="s">
        <v>1055</v>
      </c>
      <c r="C10" s="115">
        <f>SUM(C11:C20)</f>
        <v>1898</v>
      </c>
    </row>
    <row r="11" spans="1:3" ht="32.1" customHeight="1">
      <c r="A11" s="116">
        <v>50201</v>
      </c>
      <c r="B11" s="116" t="s">
        <v>1056</v>
      </c>
      <c r="C11" s="116">
        <v>1417</v>
      </c>
    </row>
    <row r="12" spans="1:3" ht="32.1" customHeight="1">
      <c r="A12" s="116">
        <v>50202</v>
      </c>
      <c r="B12" s="116" t="s">
        <v>1057</v>
      </c>
      <c r="C12" s="116">
        <v>2</v>
      </c>
    </row>
    <row r="13" spans="1:3" ht="32.1" customHeight="1">
      <c r="A13" s="116">
        <v>50203</v>
      </c>
      <c r="B13" s="116" t="s">
        <v>1058</v>
      </c>
      <c r="C13" s="116">
        <v>57</v>
      </c>
    </row>
    <row r="14" spans="1:3" ht="32.1" customHeight="1">
      <c r="A14" s="116">
        <v>50204</v>
      </c>
      <c r="B14" s="116" t="s">
        <v>1059</v>
      </c>
      <c r="C14" s="116"/>
    </row>
    <row r="15" spans="1:3" ht="32.1" customHeight="1">
      <c r="A15" s="116">
        <v>50205</v>
      </c>
      <c r="B15" s="116" t="s">
        <v>1060</v>
      </c>
      <c r="C15" s="116">
        <v>54</v>
      </c>
    </row>
    <row r="16" spans="1:3" ht="32.1" customHeight="1">
      <c r="A16" s="116">
        <v>50206</v>
      </c>
      <c r="B16" s="116" t="s">
        <v>1061</v>
      </c>
      <c r="C16" s="116"/>
    </row>
    <row r="17" spans="1:3" ht="32.1" customHeight="1">
      <c r="A17" s="116">
        <v>50207</v>
      </c>
      <c r="B17" s="116" t="s">
        <v>1062</v>
      </c>
      <c r="C17" s="116"/>
    </row>
    <row r="18" spans="1:3" ht="32.1" customHeight="1">
      <c r="A18" s="116">
        <v>50208</v>
      </c>
      <c r="B18" s="116" t="s">
        <v>1063</v>
      </c>
      <c r="C18" s="116">
        <v>70</v>
      </c>
    </row>
    <row r="19" spans="1:3" ht="32.1" customHeight="1">
      <c r="A19" s="116">
        <v>50209</v>
      </c>
      <c r="B19" s="116" t="s">
        <v>1064</v>
      </c>
      <c r="C19" s="116">
        <v>33</v>
      </c>
    </row>
    <row r="20" spans="1:3" ht="32.1" customHeight="1">
      <c r="A20" s="116">
        <v>50299</v>
      </c>
      <c r="B20" s="116" t="s">
        <v>1065</v>
      </c>
      <c r="C20" s="116">
        <v>265</v>
      </c>
    </row>
    <row r="21" spans="1:3" s="109" customFormat="1" ht="32.1" customHeight="1">
      <c r="A21" s="115"/>
      <c r="B21" s="115" t="s">
        <v>1066</v>
      </c>
      <c r="C21" s="115">
        <f>SUM(C22:C28)</f>
        <v>0</v>
      </c>
    </row>
    <row r="22" spans="1:3" ht="32.1" customHeight="1">
      <c r="A22" s="116">
        <v>50301</v>
      </c>
      <c r="B22" s="116" t="s">
        <v>1067</v>
      </c>
      <c r="C22" s="116"/>
    </row>
    <row r="23" spans="1:3" ht="32.1" customHeight="1">
      <c r="A23" s="116">
        <v>50302</v>
      </c>
      <c r="B23" s="116" t="s">
        <v>1068</v>
      </c>
      <c r="C23" s="116"/>
    </row>
    <row r="24" spans="1:3" ht="32.1" customHeight="1">
      <c r="A24" s="116">
        <v>50303</v>
      </c>
      <c r="B24" s="116" t="s">
        <v>1069</v>
      </c>
      <c r="C24" s="116"/>
    </row>
    <row r="25" spans="1:3" ht="32.1" customHeight="1">
      <c r="A25" s="116">
        <v>50305</v>
      </c>
      <c r="B25" s="116" t="s">
        <v>1070</v>
      </c>
      <c r="C25" s="116"/>
    </row>
    <row r="26" spans="1:3" ht="32.1" customHeight="1">
      <c r="A26" s="116">
        <v>50306</v>
      </c>
      <c r="B26" s="116" t="s">
        <v>1071</v>
      </c>
      <c r="C26" s="116"/>
    </row>
    <row r="27" spans="1:3" ht="32.1" customHeight="1">
      <c r="A27" s="116">
        <v>50307</v>
      </c>
      <c r="B27" s="116" t="s">
        <v>1072</v>
      </c>
      <c r="C27" s="116"/>
    </row>
    <row r="28" spans="1:3" ht="32.1" customHeight="1">
      <c r="A28" s="116">
        <v>50399</v>
      </c>
      <c r="B28" s="116" t="s">
        <v>1073</v>
      </c>
      <c r="C28" s="116"/>
    </row>
    <row r="29" spans="1:3" s="109" customFormat="1" ht="32.1" customHeight="1">
      <c r="A29" s="115">
        <v>504</v>
      </c>
      <c r="B29" s="115" t="s">
        <v>1074</v>
      </c>
      <c r="C29" s="115">
        <f>SUM(C30:C35)</f>
        <v>0</v>
      </c>
    </row>
    <row r="30" spans="1:3" ht="32.1" customHeight="1">
      <c r="A30" s="116">
        <v>50401</v>
      </c>
      <c r="B30" s="116" t="s">
        <v>1067</v>
      </c>
      <c r="C30" s="116"/>
    </row>
    <row r="31" spans="1:3" ht="32.1" customHeight="1">
      <c r="A31" s="116">
        <v>50402</v>
      </c>
      <c r="B31" s="116" t="s">
        <v>1068</v>
      </c>
      <c r="C31" s="116"/>
    </row>
    <row r="32" spans="1:3" ht="32.1" customHeight="1">
      <c r="A32" s="116">
        <v>50403</v>
      </c>
      <c r="B32" s="116" t="s">
        <v>1069</v>
      </c>
      <c r="C32" s="116"/>
    </row>
    <row r="33" spans="1:3" ht="32.1" customHeight="1">
      <c r="A33" s="116">
        <v>50404</v>
      </c>
      <c r="B33" s="116" t="s">
        <v>1071</v>
      </c>
      <c r="C33" s="116"/>
    </row>
    <row r="34" spans="1:3" ht="32.1" customHeight="1">
      <c r="A34" s="116">
        <v>50405</v>
      </c>
      <c r="B34" s="116" t="s">
        <v>1072</v>
      </c>
      <c r="C34" s="116"/>
    </row>
    <row r="35" spans="1:3" ht="32.1" customHeight="1">
      <c r="A35" s="116">
        <v>50499</v>
      </c>
      <c r="B35" s="116" t="s">
        <v>1073</v>
      </c>
      <c r="C35" s="116"/>
    </row>
    <row r="36" spans="1:3" s="109" customFormat="1" ht="32.1" customHeight="1">
      <c r="A36" s="115">
        <v>505</v>
      </c>
      <c r="B36" s="115" t="s">
        <v>1075</v>
      </c>
      <c r="C36" s="115">
        <f>SUM(C37:C39)</f>
        <v>12935</v>
      </c>
    </row>
    <row r="37" spans="1:3" ht="32.1" customHeight="1">
      <c r="A37" s="116">
        <v>50501</v>
      </c>
      <c r="B37" s="116" t="s">
        <v>1076</v>
      </c>
      <c r="C37" s="116">
        <v>12114</v>
      </c>
    </row>
    <row r="38" spans="1:3" ht="32.1" customHeight="1">
      <c r="A38" s="116">
        <v>50502</v>
      </c>
      <c r="B38" s="116" t="s">
        <v>1077</v>
      </c>
      <c r="C38" s="116">
        <v>821</v>
      </c>
    </row>
    <row r="39" spans="1:3" ht="32.1" customHeight="1">
      <c r="A39" s="116">
        <v>50599</v>
      </c>
      <c r="B39" s="116" t="s">
        <v>1078</v>
      </c>
      <c r="C39" s="116"/>
    </row>
    <row r="40" spans="1:3" s="109" customFormat="1" ht="32.1" customHeight="1">
      <c r="A40" s="115">
        <v>506</v>
      </c>
      <c r="B40" s="115" t="s">
        <v>1079</v>
      </c>
      <c r="C40" s="115">
        <f>SUM(C41:C42)</f>
        <v>0</v>
      </c>
    </row>
    <row r="41" spans="1:3" ht="32.1" customHeight="1">
      <c r="A41" s="116">
        <v>50601</v>
      </c>
      <c r="B41" s="116" t="s">
        <v>1080</v>
      </c>
      <c r="C41" s="116"/>
    </row>
    <row r="42" spans="1:3" ht="32.1" customHeight="1">
      <c r="A42" s="116">
        <v>50602</v>
      </c>
      <c r="B42" s="116" t="s">
        <v>1081</v>
      </c>
      <c r="C42" s="116"/>
    </row>
    <row r="43" spans="1:3" s="109" customFormat="1" ht="32.1" customHeight="1">
      <c r="A43" s="115">
        <v>507</v>
      </c>
      <c r="B43" s="115" t="s">
        <v>1082</v>
      </c>
      <c r="C43" s="115">
        <f>SUM(C44:C46)</f>
        <v>0</v>
      </c>
    </row>
    <row r="44" spans="1:3" ht="32.1" customHeight="1">
      <c r="A44" s="116">
        <v>50701</v>
      </c>
      <c r="B44" s="116" t="s">
        <v>1083</v>
      </c>
      <c r="C44" s="116"/>
    </row>
    <row r="45" spans="1:3" ht="32.1" customHeight="1">
      <c r="A45" s="116">
        <v>50702</v>
      </c>
      <c r="B45" s="116" t="s">
        <v>1084</v>
      </c>
      <c r="C45" s="116"/>
    </row>
    <row r="46" spans="1:3" ht="32.1" customHeight="1">
      <c r="A46" s="116">
        <v>50703</v>
      </c>
      <c r="B46" s="116" t="s">
        <v>1085</v>
      </c>
      <c r="C46" s="116"/>
    </row>
    <row r="47" spans="1:3" s="109" customFormat="1" ht="32.1" customHeight="1">
      <c r="A47" s="115">
        <v>508</v>
      </c>
      <c r="B47" s="115" t="s">
        <v>1086</v>
      </c>
      <c r="C47" s="115">
        <f>SUM(C48:C49)</f>
        <v>0</v>
      </c>
    </row>
    <row r="48" spans="1:3" ht="32.1" customHeight="1">
      <c r="A48" s="116">
        <v>50801</v>
      </c>
      <c r="B48" s="116" t="s">
        <v>1087</v>
      </c>
      <c r="C48" s="116"/>
    </row>
    <row r="49" spans="1:3" ht="32.1" customHeight="1">
      <c r="A49" s="116">
        <v>50802</v>
      </c>
      <c r="B49" s="116" t="s">
        <v>1088</v>
      </c>
      <c r="C49" s="116"/>
    </row>
    <row r="50" spans="1:3" s="109" customFormat="1" ht="32.1" customHeight="1">
      <c r="A50" s="115">
        <v>509</v>
      </c>
      <c r="B50" s="115" t="s">
        <v>1089</v>
      </c>
      <c r="C50" s="115">
        <f>SUM(C51:C55)</f>
        <v>1749</v>
      </c>
    </row>
    <row r="51" spans="1:3" ht="32.1" customHeight="1">
      <c r="A51" s="116">
        <v>50901</v>
      </c>
      <c r="B51" s="116" t="s">
        <v>1090</v>
      </c>
      <c r="C51" s="116">
        <v>1684</v>
      </c>
    </row>
    <row r="52" spans="1:3" ht="32.1" customHeight="1">
      <c r="A52" s="116">
        <v>50902</v>
      </c>
      <c r="B52" s="213" t="s">
        <v>1091</v>
      </c>
      <c r="C52" s="116"/>
    </row>
    <row r="53" spans="1:3" ht="32.1" customHeight="1">
      <c r="A53" s="116">
        <v>50903</v>
      </c>
      <c r="B53" s="116" t="s">
        <v>1092</v>
      </c>
      <c r="C53" s="116"/>
    </row>
    <row r="54" spans="1:3" ht="32.1" customHeight="1">
      <c r="A54" s="116">
        <v>50905</v>
      </c>
      <c r="B54" s="116" t="s">
        <v>1093</v>
      </c>
      <c r="C54" s="116"/>
    </row>
    <row r="55" spans="1:3" ht="32.1" customHeight="1">
      <c r="A55" s="116">
        <v>50999</v>
      </c>
      <c r="B55" s="116" t="s">
        <v>1094</v>
      </c>
      <c r="C55" s="116">
        <v>65</v>
      </c>
    </row>
    <row r="56" spans="1:3" s="109" customFormat="1" ht="32.1" customHeight="1">
      <c r="A56" s="115">
        <v>510</v>
      </c>
      <c r="B56" s="115" t="s">
        <v>1095</v>
      </c>
      <c r="C56" s="115">
        <f>SUM(C57:C58)</f>
        <v>0</v>
      </c>
    </row>
    <row r="57" spans="1:3" ht="32.1" customHeight="1">
      <c r="A57" s="116">
        <v>51002</v>
      </c>
      <c r="B57" s="116" t="s">
        <v>1096</v>
      </c>
      <c r="C57" s="116"/>
    </row>
    <row r="58" spans="1:3" ht="32.1" customHeight="1">
      <c r="A58" s="116">
        <v>51003</v>
      </c>
      <c r="B58" s="116" t="s">
        <v>460</v>
      </c>
      <c r="C58" s="116"/>
    </row>
    <row r="59" spans="1:3" s="109" customFormat="1" ht="32.1" customHeight="1">
      <c r="A59" s="115">
        <v>511</v>
      </c>
      <c r="B59" s="115" t="s">
        <v>1097</v>
      </c>
      <c r="C59" s="115">
        <f>SUM(C60:C63)</f>
        <v>0</v>
      </c>
    </row>
    <row r="60" spans="1:3" ht="32.1" customHeight="1">
      <c r="A60" s="116">
        <v>51101</v>
      </c>
      <c r="B60" s="116" t="s">
        <v>1098</v>
      </c>
      <c r="C60" s="116"/>
    </row>
    <row r="61" spans="1:3" ht="32.1" customHeight="1">
      <c r="A61" s="116">
        <v>51102</v>
      </c>
      <c r="B61" s="116" t="s">
        <v>1099</v>
      </c>
      <c r="C61" s="116"/>
    </row>
    <row r="62" spans="1:3" ht="32.1" customHeight="1">
      <c r="A62" s="116">
        <v>51103</v>
      </c>
      <c r="B62" s="116" t="s">
        <v>1100</v>
      </c>
      <c r="C62" s="116"/>
    </row>
    <row r="63" spans="1:3" ht="32.1" customHeight="1">
      <c r="A63" s="116">
        <v>51104</v>
      </c>
      <c r="B63" s="116" t="s">
        <v>1101</v>
      </c>
      <c r="C63" s="116"/>
    </row>
    <row r="64" spans="1:3" s="109" customFormat="1" ht="32.1" customHeight="1">
      <c r="A64" s="115">
        <v>599</v>
      </c>
      <c r="B64" s="115" t="s">
        <v>1102</v>
      </c>
      <c r="C64" s="115">
        <f>SUM(C65:C68)</f>
        <v>0</v>
      </c>
    </row>
    <row r="65" spans="1:3" ht="32.1" customHeight="1">
      <c r="A65" s="116">
        <v>59906</v>
      </c>
      <c r="B65" s="116" t="s">
        <v>1103</v>
      </c>
      <c r="C65" s="116"/>
    </row>
    <row r="66" spans="1:3" ht="32.1" customHeight="1">
      <c r="A66" s="116">
        <v>59907</v>
      </c>
      <c r="B66" s="116" t="s">
        <v>1104</v>
      </c>
      <c r="C66" s="116"/>
    </row>
    <row r="67" spans="1:3" ht="32.1" customHeight="1">
      <c r="A67" s="116">
        <v>59908</v>
      </c>
      <c r="B67" s="116" t="s">
        <v>1105</v>
      </c>
      <c r="C67" s="116"/>
    </row>
    <row r="68" spans="1:3" ht="32.1" customHeight="1">
      <c r="A68" s="116">
        <v>59999</v>
      </c>
      <c r="B68" s="116" t="s">
        <v>910</v>
      </c>
      <c r="C68" s="116"/>
    </row>
    <row r="69" spans="1:3" ht="32.1" customHeight="1">
      <c r="A69" s="116"/>
      <c r="B69" s="116"/>
      <c r="C69" s="116"/>
    </row>
    <row r="70" spans="1:3" ht="32.1" customHeight="1">
      <c r="A70" s="116"/>
      <c r="B70" s="113" t="s">
        <v>1106</v>
      </c>
      <c r="C70" s="115">
        <f>C5+C10+C21+C29+C36+C40+C43+C47+C50+C56+C59+C64</f>
        <v>20780</v>
      </c>
    </row>
  </sheetData>
  <mergeCells count="1">
    <mergeCell ref="B2:C2"/>
  </mergeCells>
  <phoneticPr fontId="45" type="noConversion"/>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dimension ref="A1:C76"/>
  <sheetViews>
    <sheetView topLeftCell="B11" workbookViewId="0">
      <selection activeCell="F8" sqref="F8"/>
    </sheetView>
  </sheetViews>
  <sheetFormatPr defaultColWidth="9" defaultRowHeight="14.25"/>
  <cols>
    <col min="1" max="1" width="10.625" style="111" hidden="1" customWidth="1"/>
    <col min="2" max="2" width="55.625" style="111" customWidth="1"/>
    <col min="3" max="3" width="15.625" style="111" customWidth="1"/>
    <col min="4" max="16384" width="9" style="111"/>
  </cols>
  <sheetData>
    <row r="1" spans="1:3" ht="30" customHeight="1">
      <c r="B1" s="109" t="s">
        <v>1109</v>
      </c>
      <c r="C1" s="109"/>
    </row>
    <row r="2" spans="1:3" ht="60" customHeight="1">
      <c r="B2" s="248" t="s">
        <v>1110</v>
      </c>
      <c r="C2" s="258"/>
    </row>
    <row r="3" spans="1:3" ht="30" customHeight="1">
      <c r="C3" s="112" t="s">
        <v>2</v>
      </c>
    </row>
    <row r="4" spans="1:3" s="110" customFormat="1" ht="39.950000000000003" customHeight="1">
      <c r="A4" s="113" t="s">
        <v>3</v>
      </c>
      <c r="B4" s="113" t="s">
        <v>4</v>
      </c>
      <c r="C4" s="113" t="s">
        <v>8</v>
      </c>
    </row>
    <row r="5" spans="1:3" s="109" customFormat="1" ht="23.1" customHeight="1">
      <c r="A5" s="115"/>
      <c r="B5" s="115" t="s">
        <v>1111</v>
      </c>
      <c r="C5" s="212">
        <f>C6+C13+C54</f>
        <v>1702</v>
      </c>
    </row>
    <row r="6" spans="1:3" s="109" customFormat="1" ht="23.1" customHeight="1">
      <c r="A6" s="115"/>
      <c r="B6" s="115" t="s">
        <v>1112</v>
      </c>
      <c r="C6" s="212">
        <f>SUM(C7:C12)</f>
        <v>1702</v>
      </c>
    </row>
    <row r="7" spans="1:3" ht="23.1" customHeight="1">
      <c r="A7" s="116">
        <v>2300102</v>
      </c>
      <c r="B7" s="116" t="s">
        <v>1113</v>
      </c>
      <c r="C7" s="116">
        <v>301</v>
      </c>
    </row>
    <row r="8" spans="1:3" ht="23.1" customHeight="1">
      <c r="A8" s="116">
        <v>2300103</v>
      </c>
      <c r="B8" s="116" t="s">
        <v>1114</v>
      </c>
      <c r="C8" s="116"/>
    </row>
    <row r="9" spans="1:3" ht="23.1" customHeight="1">
      <c r="A9" s="116">
        <v>2300104</v>
      </c>
      <c r="B9" s="116" t="s">
        <v>1115</v>
      </c>
      <c r="C9" s="116"/>
    </row>
    <row r="10" spans="1:3" ht="23.1" customHeight="1">
      <c r="A10" s="116">
        <v>2300105</v>
      </c>
      <c r="B10" s="116" t="s">
        <v>1116</v>
      </c>
      <c r="C10" s="116"/>
    </row>
    <row r="11" spans="1:3" ht="23.1" customHeight="1">
      <c r="A11" s="116">
        <v>2300106</v>
      </c>
      <c r="B11" s="116" t="s">
        <v>1117</v>
      </c>
      <c r="C11" s="116">
        <v>2803</v>
      </c>
    </row>
    <row r="12" spans="1:3" ht="23.1" customHeight="1">
      <c r="A12" s="116">
        <v>2300199</v>
      </c>
      <c r="B12" s="116" t="s">
        <v>1118</v>
      </c>
      <c r="C12" s="116">
        <v>-1402</v>
      </c>
    </row>
    <row r="13" spans="1:3" s="109" customFormat="1" ht="23.1" customHeight="1">
      <c r="A13" s="115"/>
      <c r="B13" s="115" t="s">
        <v>1119</v>
      </c>
      <c r="C13" s="212"/>
    </row>
    <row r="14" spans="1:3" ht="23.1" customHeight="1">
      <c r="A14" s="116">
        <v>2300201</v>
      </c>
      <c r="B14" s="116" t="s">
        <v>1120</v>
      </c>
      <c r="C14" s="116"/>
    </row>
    <row r="15" spans="1:3" ht="23.1" customHeight="1">
      <c r="A15" s="116">
        <v>2300202</v>
      </c>
      <c r="B15" s="116" t="s">
        <v>1121</v>
      </c>
      <c r="C15" s="116"/>
    </row>
    <row r="16" spans="1:3" ht="23.1" customHeight="1">
      <c r="A16" s="116">
        <v>2300207</v>
      </c>
      <c r="B16" s="116" t="s">
        <v>1122</v>
      </c>
      <c r="C16" s="116"/>
    </row>
    <row r="17" spans="1:3" ht="23.1" customHeight="1">
      <c r="A17" s="116">
        <v>2300208</v>
      </c>
      <c r="B17" s="116" t="s">
        <v>1123</v>
      </c>
      <c r="C17" s="116"/>
    </row>
    <row r="18" spans="1:3" ht="23.1" customHeight="1">
      <c r="A18" s="116">
        <v>2300212</v>
      </c>
      <c r="B18" s="116" t="s">
        <v>1124</v>
      </c>
      <c r="C18" s="116"/>
    </row>
    <row r="19" spans="1:3" ht="23.1" customHeight="1">
      <c r="A19" s="116">
        <v>2300214</v>
      </c>
      <c r="B19" s="116" t="s">
        <v>1125</v>
      </c>
      <c r="C19" s="116"/>
    </row>
    <row r="20" spans="1:3" ht="23.1" customHeight="1">
      <c r="A20" s="116">
        <v>2300215</v>
      </c>
      <c r="B20" s="116" t="s">
        <v>1126</v>
      </c>
      <c r="C20" s="116"/>
    </row>
    <row r="21" spans="1:3" ht="23.1" customHeight="1">
      <c r="A21" s="116">
        <v>2300220</v>
      </c>
      <c r="B21" s="116" t="s">
        <v>1127</v>
      </c>
      <c r="C21" s="116"/>
    </row>
    <row r="22" spans="1:3" ht="23.1" customHeight="1">
      <c r="A22" s="116">
        <v>2300221</v>
      </c>
      <c r="B22" s="116" t="s">
        <v>1128</v>
      </c>
      <c r="C22" s="116"/>
    </row>
    <row r="23" spans="1:3" ht="23.1" customHeight="1">
      <c r="A23" s="116">
        <v>2300222</v>
      </c>
      <c r="B23" s="116" t="s">
        <v>1129</v>
      </c>
      <c r="C23" s="116"/>
    </row>
    <row r="24" spans="1:3" ht="23.1" customHeight="1">
      <c r="A24" s="116">
        <v>2300223</v>
      </c>
      <c r="B24" s="116" t="s">
        <v>1130</v>
      </c>
      <c r="C24" s="116"/>
    </row>
    <row r="25" spans="1:3" ht="23.1" customHeight="1">
      <c r="A25" s="116">
        <v>2300224</v>
      </c>
      <c r="B25" s="116" t="s">
        <v>1131</v>
      </c>
      <c r="C25" s="116"/>
    </row>
    <row r="26" spans="1:3" ht="23.1" customHeight="1">
      <c r="A26" s="116">
        <v>2300225</v>
      </c>
      <c r="B26" s="116" t="s">
        <v>1132</v>
      </c>
      <c r="C26" s="116"/>
    </row>
    <row r="27" spans="1:3" ht="23.1" customHeight="1">
      <c r="A27" s="116">
        <v>2300226</v>
      </c>
      <c r="B27" s="116" t="s">
        <v>1133</v>
      </c>
      <c r="C27" s="116"/>
    </row>
    <row r="28" spans="1:3" ht="23.1" customHeight="1">
      <c r="A28" s="116">
        <v>2300227</v>
      </c>
      <c r="B28" s="116" t="s">
        <v>1134</v>
      </c>
      <c r="C28" s="116">
        <v>109</v>
      </c>
    </row>
    <row r="29" spans="1:3" ht="23.1" customHeight="1">
      <c r="A29" s="116">
        <v>2300228</v>
      </c>
      <c r="B29" s="116" t="s">
        <v>1135</v>
      </c>
      <c r="C29" s="116"/>
    </row>
    <row r="30" spans="1:3" ht="23.1" customHeight="1">
      <c r="A30" s="116">
        <v>2300229</v>
      </c>
      <c r="B30" s="116" t="s">
        <v>1136</v>
      </c>
      <c r="C30" s="116"/>
    </row>
    <row r="31" spans="1:3" ht="23.1" customHeight="1">
      <c r="A31" s="116">
        <v>2300230</v>
      </c>
      <c r="B31" s="116" t="s">
        <v>1137</v>
      </c>
      <c r="C31" s="116"/>
    </row>
    <row r="32" spans="1:3" ht="23.1" customHeight="1">
      <c r="A32" s="116">
        <v>2300231</v>
      </c>
      <c r="B32" s="116" t="s">
        <v>1138</v>
      </c>
      <c r="C32" s="116"/>
    </row>
    <row r="33" spans="1:3" ht="23.1" customHeight="1">
      <c r="A33" s="116">
        <v>2300241</v>
      </c>
      <c r="B33" s="116" t="s">
        <v>1139</v>
      </c>
      <c r="C33" s="116"/>
    </row>
    <row r="34" spans="1:3" ht="23.1" customHeight="1">
      <c r="A34" s="116">
        <v>2300242</v>
      </c>
      <c r="B34" s="116" t="s">
        <v>1140</v>
      </c>
      <c r="C34" s="116"/>
    </row>
    <row r="35" spans="1:3" ht="23.1" customHeight="1">
      <c r="A35" s="116">
        <v>2300243</v>
      </c>
      <c r="B35" s="116" t="s">
        <v>1141</v>
      </c>
      <c r="C35" s="116"/>
    </row>
    <row r="36" spans="1:3" ht="23.1" customHeight="1">
      <c r="A36" s="116">
        <v>2300244</v>
      </c>
      <c r="B36" s="116" t="s">
        <v>1142</v>
      </c>
      <c r="C36" s="116"/>
    </row>
    <row r="37" spans="1:3" ht="23.1" customHeight="1">
      <c r="A37" s="116">
        <v>2300245</v>
      </c>
      <c r="B37" s="116" t="s">
        <v>1143</v>
      </c>
      <c r="C37" s="116">
        <v>104</v>
      </c>
    </row>
    <row r="38" spans="1:3" ht="23.1" customHeight="1">
      <c r="A38" s="116">
        <v>2300246</v>
      </c>
      <c r="B38" s="116" t="s">
        <v>1144</v>
      </c>
      <c r="C38" s="116"/>
    </row>
    <row r="39" spans="1:3" ht="23.1" customHeight="1">
      <c r="A39" s="116">
        <v>2300247</v>
      </c>
      <c r="B39" s="116" t="s">
        <v>1145</v>
      </c>
      <c r="C39" s="116"/>
    </row>
    <row r="40" spans="1:3" ht="23.1" customHeight="1">
      <c r="A40" s="116">
        <v>2300248</v>
      </c>
      <c r="B40" s="116" t="s">
        <v>1146</v>
      </c>
      <c r="C40" s="116"/>
    </row>
    <row r="41" spans="1:3" ht="23.1" customHeight="1">
      <c r="A41" s="116">
        <v>2300249</v>
      </c>
      <c r="B41" s="116" t="s">
        <v>1147</v>
      </c>
      <c r="C41" s="116"/>
    </row>
    <row r="42" spans="1:3" ht="23.1" customHeight="1">
      <c r="A42" s="116">
        <v>2300250</v>
      </c>
      <c r="B42" s="116" t="s">
        <v>1148</v>
      </c>
      <c r="C42" s="116"/>
    </row>
    <row r="43" spans="1:3" ht="23.1" customHeight="1">
      <c r="A43" s="116">
        <v>2300251</v>
      </c>
      <c r="B43" s="116" t="s">
        <v>1149</v>
      </c>
      <c r="C43" s="116"/>
    </row>
    <row r="44" spans="1:3" ht="23.1" customHeight="1">
      <c r="A44" s="116">
        <v>2300252</v>
      </c>
      <c r="B44" s="116" t="s">
        <v>1150</v>
      </c>
      <c r="C44" s="116"/>
    </row>
    <row r="45" spans="1:3" ht="23.1" customHeight="1">
      <c r="A45" s="116">
        <v>2300253</v>
      </c>
      <c r="B45" s="116" t="s">
        <v>1151</v>
      </c>
      <c r="C45" s="116"/>
    </row>
    <row r="46" spans="1:3" ht="23.1" customHeight="1">
      <c r="A46" s="116">
        <v>2300254</v>
      </c>
      <c r="B46" s="116" t="s">
        <v>1152</v>
      </c>
      <c r="C46" s="116"/>
    </row>
    <row r="47" spans="1:3" ht="23.1" customHeight="1">
      <c r="A47" s="116">
        <v>2300255</v>
      </c>
      <c r="B47" s="116" t="s">
        <v>1153</v>
      </c>
      <c r="C47" s="116"/>
    </row>
    <row r="48" spans="1:3" ht="23.1" customHeight="1">
      <c r="A48" s="116">
        <v>2300256</v>
      </c>
      <c r="B48" s="116" t="s">
        <v>1154</v>
      </c>
      <c r="C48" s="116"/>
    </row>
    <row r="49" spans="1:3" ht="23.1" customHeight="1">
      <c r="A49" s="116">
        <v>2300257</v>
      </c>
      <c r="B49" s="116" t="s">
        <v>1155</v>
      </c>
      <c r="C49" s="116"/>
    </row>
    <row r="50" spans="1:3" ht="23.1" customHeight="1">
      <c r="A50" s="116">
        <v>2300258</v>
      </c>
      <c r="B50" s="116" t="s">
        <v>1156</v>
      </c>
      <c r="C50" s="116"/>
    </row>
    <row r="51" spans="1:3" ht="23.1" customHeight="1">
      <c r="A51" s="116">
        <v>2300259</v>
      </c>
      <c r="B51" s="116" t="s">
        <v>1157</v>
      </c>
      <c r="C51" s="116"/>
    </row>
    <row r="52" spans="1:3" ht="23.1" customHeight="1">
      <c r="A52" s="116">
        <v>2300260</v>
      </c>
      <c r="B52" s="116" t="s">
        <v>1158</v>
      </c>
      <c r="C52" s="116"/>
    </row>
    <row r="53" spans="1:3" ht="23.1" customHeight="1">
      <c r="A53" s="116">
        <v>2300299</v>
      </c>
      <c r="B53" s="116" t="s">
        <v>1159</v>
      </c>
      <c r="C53" s="116"/>
    </row>
    <row r="54" spans="1:3" s="109" customFormat="1" ht="23.1" customHeight="1">
      <c r="A54" s="115"/>
      <c r="B54" s="115" t="s">
        <v>1160</v>
      </c>
      <c r="C54" s="212">
        <f>SUM(C55:C75)</f>
        <v>0</v>
      </c>
    </row>
    <row r="55" spans="1:3" ht="23.1" customHeight="1">
      <c r="A55" s="116">
        <v>201</v>
      </c>
      <c r="B55" s="116" t="s">
        <v>903</v>
      </c>
      <c r="C55" s="116"/>
    </row>
    <row r="56" spans="1:3" ht="23.1" customHeight="1">
      <c r="A56" s="116">
        <v>202</v>
      </c>
      <c r="B56" s="116" t="s">
        <v>1161</v>
      </c>
      <c r="C56" s="116"/>
    </row>
    <row r="57" spans="1:3" ht="23.1" customHeight="1">
      <c r="A57" s="116">
        <v>203</v>
      </c>
      <c r="B57" s="116" t="s">
        <v>1162</v>
      </c>
      <c r="C57" s="116"/>
    </row>
    <row r="58" spans="1:3" ht="23.1" customHeight="1">
      <c r="A58" s="116">
        <v>204</v>
      </c>
      <c r="B58" s="116" t="s">
        <v>1163</v>
      </c>
      <c r="C58" s="116"/>
    </row>
    <row r="59" spans="1:3" ht="23.1" customHeight="1">
      <c r="A59" s="116">
        <v>205</v>
      </c>
      <c r="B59" s="116" t="s">
        <v>904</v>
      </c>
      <c r="C59" s="116"/>
    </row>
    <row r="60" spans="1:3" ht="23.1" customHeight="1">
      <c r="A60" s="116">
        <v>206</v>
      </c>
      <c r="B60" s="116" t="s">
        <v>1164</v>
      </c>
      <c r="C60" s="116"/>
    </row>
    <row r="61" spans="1:3" ht="23.1" customHeight="1">
      <c r="A61" s="116">
        <v>207</v>
      </c>
      <c r="B61" s="116" t="s">
        <v>905</v>
      </c>
      <c r="C61" s="116"/>
    </row>
    <row r="62" spans="1:3" ht="23.1" customHeight="1">
      <c r="A62" s="116">
        <v>208</v>
      </c>
      <c r="B62" s="116" t="s">
        <v>1165</v>
      </c>
      <c r="C62" s="116"/>
    </row>
    <row r="63" spans="1:3" ht="23.1" customHeight="1">
      <c r="A63" s="116">
        <v>210</v>
      </c>
      <c r="B63" s="116" t="s">
        <v>906</v>
      </c>
      <c r="C63" s="116"/>
    </row>
    <row r="64" spans="1:3" ht="23.1" customHeight="1">
      <c r="A64" s="116">
        <v>211</v>
      </c>
      <c r="B64" s="116" t="s">
        <v>907</v>
      </c>
      <c r="C64" s="116"/>
    </row>
    <row r="65" spans="1:3" ht="23.1" customHeight="1">
      <c r="A65" s="116">
        <v>212</v>
      </c>
      <c r="B65" s="116" t="s">
        <v>1166</v>
      </c>
      <c r="C65" s="116"/>
    </row>
    <row r="66" spans="1:3" ht="23.1" customHeight="1">
      <c r="A66" s="116">
        <v>213</v>
      </c>
      <c r="B66" s="116" t="s">
        <v>1167</v>
      </c>
      <c r="C66" s="116"/>
    </row>
    <row r="67" spans="1:3" ht="23.1" customHeight="1">
      <c r="A67" s="116">
        <v>214</v>
      </c>
      <c r="B67" s="116" t="s">
        <v>908</v>
      </c>
      <c r="C67" s="116"/>
    </row>
    <row r="68" spans="1:3" ht="23.1" customHeight="1">
      <c r="A68" s="116">
        <v>215</v>
      </c>
      <c r="B68" s="116" t="s">
        <v>1168</v>
      </c>
      <c r="C68" s="116"/>
    </row>
    <row r="69" spans="1:3" ht="23.1" customHeight="1">
      <c r="A69" s="116">
        <v>216</v>
      </c>
      <c r="B69" s="116" t="s">
        <v>1169</v>
      </c>
      <c r="C69" s="116"/>
    </row>
    <row r="70" spans="1:3" ht="23.1" customHeight="1">
      <c r="A70" s="116">
        <v>217</v>
      </c>
      <c r="B70" s="116" t="s">
        <v>1170</v>
      </c>
      <c r="C70" s="116"/>
    </row>
    <row r="71" spans="1:3" ht="23.1" customHeight="1">
      <c r="A71" s="116">
        <v>220</v>
      </c>
      <c r="B71" s="116" t="s">
        <v>1171</v>
      </c>
      <c r="C71" s="116"/>
    </row>
    <row r="72" spans="1:3" ht="23.1" customHeight="1">
      <c r="A72" s="116">
        <v>221</v>
      </c>
      <c r="B72" s="116" t="s">
        <v>909</v>
      </c>
      <c r="C72" s="116"/>
    </row>
    <row r="73" spans="1:3" ht="23.1" customHeight="1">
      <c r="A73" s="116">
        <v>222</v>
      </c>
      <c r="B73" s="116" t="s">
        <v>1172</v>
      </c>
      <c r="C73" s="116"/>
    </row>
    <row r="74" spans="1:3" ht="23.1" customHeight="1">
      <c r="A74" s="116">
        <v>224</v>
      </c>
      <c r="B74" s="116" t="s">
        <v>1173</v>
      </c>
      <c r="C74" s="116"/>
    </row>
    <row r="75" spans="1:3" ht="23.1" customHeight="1">
      <c r="A75" s="116">
        <v>229</v>
      </c>
      <c r="B75" s="116" t="s">
        <v>1174</v>
      </c>
      <c r="C75" s="116"/>
    </row>
    <row r="76" spans="1:3" ht="50.1" customHeight="1">
      <c r="A76" s="260" t="s">
        <v>1175</v>
      </c>
      <c r="B76" s="260"/>
      <c r="C76" s="260"/>
    </row>
  </sheetData>
  <mergeCells count="2">
    <mergeCell ref="B2:C2"/>
    <mergeCell ref="A76:C76"/>
  </mergeCells>
  <phoneticPr fontId="45"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41</vt:i4>
      </vt:variant>
    </vt:vector>
  </HeadingPairs>
  <TitlesOfParts>
    <vt:vector size="41" baseType="lpstr">
      <vt:lpstr>01-一般收入</vt:lpstr>
      <vt:lpstr>02-一般支出</vt:lpstr>
      <vt:lpstr>03-一般平衡</vt:lpstr>
      <vt:lpstr>04-一般收入 (本级)</vt:lpstr>
      <vt:lpstr>05-一般支出（本级）</vt:lpstr>
      <vt:lpstr>06-一般平衡 (本级)</vt:lpstr>
      <vt:lpstr>07-一般政府经济分类</vt:lpstr>
      <vt:lpstr>08-一般政府经济分类基本支出 </vt:lpstr>
      <vt:lpstr>09-一般中省对下补助</vt:lpstr>
      <vt:lpstr>10-对下补助分项目</vt:lpstr>
      <vt:lpstr>11-对下补助分地区</vt:lpstr>
      <vt:lpstr>12-基本建设支出</vt:lpstr>
      <vt:lpstr>13-重大项目投资</vt:lpstr>
      <vt:lpstr>14-基金收入</vt:lpstr>
      <vt:lpstr>15-基金支出</vt:lpstr>
      <vt:lpstr>16-基金平衡</vt:lpstr>
      <vt:lpstr>17-基金收入 (本级)</vt:lpstr>
      <vt:lpstr>18-基金支出 (本级)</vt:lpstr>
      <vt:lpstr>19-基金平衡 (本级)</vt:lpstr>
      <vt:lpstr>20-基金中省对下补助</vt:lpstr>
      <vt:lpstr>21-国资收入</vt:lpstr>
      <vt:lpstr>22-国资支出</vt:lpstr>
      <vt:lpstr>23-国资平衡</vt:lpstr>
      <vt:lpstr>24-国资收入 (本级)</vt:lpstr>
      <vt:lpstr>25-国资支出 (本级)</vt:lpstr>
      <vt:lpstr>26-国资平衡 (本级)</vt:lpstr>
      <vt:lpstr>27-国资对下转移支付</vt:lpstr>
      <vt:lpstr>28-社保基金收入</vt:lpstr>
      <vt:lpstr>29-社保基金支出</vt:lpstr>
      <vt:lpstr>30-社保基金平衡表</vt:lpstr>
      <vt:lpstr>31-社保基金收入 (本级)</vt:lpstr>
      <vt:lpstr>32-社保基金支出 (本级)</vt:lpstr>
      <vt:lpstr>33-社保基金平衡表 (本级)</vt:lpstr>
      <vt:lpstr>34-政府债务限额及余额表</vt:lpstr>
      <vt:lpstr>35-一般债务余额</vt:lpstr>
      <vt:lpstr>36-专项债务余额</vt:lpstr>
      <vt:lpstr>37-地方政府债券发行及还本付息情况表</vt:lpstr>
      <vt:lpstr>38-地方政府专项债务表</vt:lpstr>
      <vt:lpstr>39-新增债券项目实施情况表</vt:lpstr>
      <vt:lpstr>40-地方债务限额提前下达</vt:lpstr>
      <vt:lpstr>41-提前下达新增债券安排情况</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dcterms:created xsi:type="dcterms:W3CDTF">2006-09-16T11:21:00Z</dcterms:created>
  <dcterms:modified xsi:type="dcterms:W3CDTF">2023-05-24T08:28:16Z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5959E41EBDCA4F51A3118BA87CC4FAC7_13</vt:lpwstr>
  </property>
</Properties>
</file>